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51" documentId="13_ncr:1_{F6CB121F-512D-4AA6-A0C1-0FB36C537598}" xr6:coauthVersionLast="47" xr6:coauthVersionMax="47" xr10:uidLastSave="{0528F1C7-00B7-450A-A031-359BC18A446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5" i="6"/>
  <c r="G2" i="6"/>
  <c r="G3" i="6"/>
  <c r="G4"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<sst xmlns="http://schemas.openxmlformats.org/spreadsheetml/2006/main" count="178584" uniqueCount="39077">
  <si>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</si>
  <si>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</si>
  <si>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</si>
  <si>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</si>
  <si>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</si>
  <si>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</si>
  <si>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</si>
  <si>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</si>
  <si>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</si>
  <si>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</si>
  <si>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</si>
  <si>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</si>
  <si>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</si>
  <si>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</si>
  <si>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</si>
  <si>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</si>
  <si>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</si>
  <si>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</si>
  <si>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</si>
  <si>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</si>
  <si>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</si>
  <si>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</si>
  <si>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</si>
  <si>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</si>
  <si>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</si>
  <si>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</si>
  <si>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</si>
  <si>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</si>
  <si>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</si>
  <si>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</si>
  <si>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</si>
  <si>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</si>
  <si>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</si>
  <si>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</si>
  <si>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</si>
  <si>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</si>
  <si>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</si>
  <si>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</si>
  <si>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</si>
  <si>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</si>
  <si>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</si>
  <si>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</si>
  <si>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</si>
  <si>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</si>
  <si>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</si>
  <si>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</si>
  <si>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</si>
  <si>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</si>
  <si>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</si>
  <si>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</si>
  <si>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</si>
  <si>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</si>
  <si>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</si>
  <si>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</si>
  <si>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</si>
  <si>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</si>
  <si>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</si>
  <si>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</si>
  <si>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</si>
  <si>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</si>
  <si>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</si>
  <si>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</si>
  <si>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</si>
  <si>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</si>
  <si>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</si>
  <si>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</si>
  <si>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</si>
  <si>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</si>
  <si>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</si>
  <si>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</si>
  <si>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</si>
  <si>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</si>
  <si>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</si>
  <si>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</si>
  <si>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</si>
  <si>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</si>
  <si>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</si>
  <si>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</si>
  <si>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</si>
  <si>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</si>
  <si>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</si>
  <si>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</si>
  <si>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</si>
  <si>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</si>
  <si>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</si>
  <si>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</si>
  <si>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</si>
  <si>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</si>
  <si>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</si>
  <si>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</si>
  <si>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</si>
  <si>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</si>
  <si>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</si>
  <si>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</si>
  <si>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</si>
  <si>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</si>
  <si>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</si>
  <si>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</si>
  <si>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</si>
  <si>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</si>
  <si>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</si>
  <si>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</si>
  <si>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</si>
  <si>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</si>
  <si>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</si>
  <si>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</si>
  <si>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</si>
  <si>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</si>
  <si>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</si>
  <si>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</si>
  <si>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</si>
  <si>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</si>
  <si>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</si>
  <si>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</si>
  <si>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</si>
  <si>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</si>
  <si>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</si>
  <si>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</si>
  <si>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</si>
  <si>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</si>
  <si>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</si>
  <si>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</si>
  <si>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</si>
  <si>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</si>
  <si>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</si>
  <si>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</si>
  <si>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</si>
  <si>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</si>
  <si>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</si>
  <si>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</si>
  <si>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</si>
  <si>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</si>
  <si>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</si>
  <si>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</si>
  <si>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</si>
  <si>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</si>
  <si>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</si>
  <si>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</si>
  <si>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</si>
  <si>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</si>
  <si>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</si>
  <si>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</si>
  <si>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</si>
  <si>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</si>
  <si>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</si>
  <si>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</si>
  <si>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</si>
  <si>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</si>
  <si>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</si>
  <si>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</si>
  <si>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</si>
  <si>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</si>
  <si>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</si>
  <si>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</si>
  <si>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</si>
  <si>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</si>
  <si>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</si>
  <si>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</si>
  <si>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</si>
  <si>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</si>
  <si>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</si>
  <si>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</si>
  <si>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</si>
  <si>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</si>
  <si>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</si>
  <si>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</si>
  <si>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</si>
  <si>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</si>
  <si>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</si>
  <si>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</si>
  <si>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</si>
  <si>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</si>
  <si>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</si>
  <si>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</si>
  <si>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</si>
  <si>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</si>
  <si>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</si>
  <si>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</si>
  <si>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</si>
  <si>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</si>
  <si>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</si>
  <si>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</si>
  <si>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</si>
  <si>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</si>
  <si>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</si>
  <si>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</si>
  <si>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</si>
  <si>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</si>
  <si>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</si>
  <si>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</si>
  <si>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</si>
  <si>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</si>
  <si>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</si>
  <si>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</si>
  <si>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</si>
  <si>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</si>
  <si>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</si>
  <si>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</si>
  <si>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</si>
  <si>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</si>
  <si>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</si>
  <si>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</si>
  <si>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</si>
  <si>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</si>
  <si>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</si>
  <si>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</si>
  <si>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</si>
  <si>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</si>
  <si>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</si>
  <si>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</si>
  <si>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</si>
  <si>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</si>
  <si>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</si>
  <si>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</si>
  <si>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</si>
  <si>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</si>
  <si>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</si>
  <si>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</si>
  <si>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</si>
  <si>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</si>
  <si>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</si>
  <si>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</si>
  <si>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</si>
  <si>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</si>
  <si>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</si>
  <si>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</si>
  <si>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</si>
  <si>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</si>
  <si>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</si>
  <si>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</si>
  <si>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</si>
  <si>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</si>
  <si>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</si>
  <si>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</si>
  <si>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</si>
  <si>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</si>
  <si>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</si>
  <si>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</si>
  <si>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</si>
  <si>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</si>
  <si>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</si>
  <si>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</si>
  <si>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</si>
  <si>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</si>
  <si>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</si>
  <si>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</si>
  <si>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</si>
  <si>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</si>
  <si>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</si>
  <si>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</si>
  <si>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</si>
  <si>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</si>
  <si>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</si>
  <si>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</si>
  <si>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</si>
  <si>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</si>
  <si>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</si>
  <si>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</si>
  <si>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</si>
  <si>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</si>
  <si>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</si>
  <si>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</si>
  <si>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</si>
  <si>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</si>
  <si>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</si>
  <si>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</si>
  <si>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</si>
  <si>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</si>
  <si>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</si>
  <si>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</si>
  <si>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</si>
  <si>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</si>
  <si>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</si>
  <si>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</si>
  <si>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</si>
  <si>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</si>
  <si>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</si>
  <si>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</si>
  <si>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</si>
  <si>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</si>
  <si>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</si>
  <si>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</si>
  <si>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</si>
  <si>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</si>
  <si>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</si>
  <si>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</si>
  <si>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</si>
  <si>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</si>
  <si>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</si>
  <si>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</si>
  <si>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</si>
  <si>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</si>
  <si>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</si>
  <si>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</si>
  <si>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</si>
  <si>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</si>
  <si>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</si>
  <si>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</si>
  <si>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</si>
  <si>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</si>
  <si>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</si>
  <si>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</si>
  <si>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</si>
  <si>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</si>
  <si>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</si>
  <si>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</si>
  <si>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</si>
  <si>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</si>
  <si>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</si>
  <si>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</si>
  <si>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</si>
  <si>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</si>
  <si>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</si>
  <si>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</si>
  <si>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</si>
  <si>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</si>
  <si>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</si>
  <si>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</si>
  <si>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</si>
  <si>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</si>
  <si>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</si>
  <si>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</si>
  <si>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</si>
  <si>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</si>
  <si>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</si>
  <si>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</si>
  <si>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</si>
  <si>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</si>
  <si>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</si>
  <si>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</si>
  <si>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</si>
  <si>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</si>
  <si>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</si>
  <si>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</si>
  <si>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</si>
  <si>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</si>
  <si>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</si>
  <si>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</si>
  <si>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</si>
  <si>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</si>
  <si>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</si>
  <si>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</si>
  <si>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</si>
  <si>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</si>
  <si>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</si>
  <si>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</si>
  <si>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</si>
  <si>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</si>
  <si>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</si>
  <si>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</si>
  <si>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</si>
  <si>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</si>
  <si>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</si>
  <si>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</si>
  <si>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</si>
  <si>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</si>
  <si>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</si>
  <si>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</si>
  <si>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</si>
  <si>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</si>
  <si>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</si>
  <si>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</si>
  <si>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</si>
  <si>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</si>
  <si>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</si>
  <si>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</si>
  <si>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</si>
  <si>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</si>
  <si>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</si>
  <si>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</si>
  <si>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</si>
  <si>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</si>
  <si>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</si>
  <si>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</si>
  <si>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</si>
  <si>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</si>
  <si>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</si>
  <si>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</si>
  <si>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</si>
  <si>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</si>
  <si>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</si>
  <si>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</si>
  <si>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</si>
  <si>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</si>
  <si>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</si>
  <si>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</si>
  <si>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</si>
  <si>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</si>
  <si>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</si>
  <si>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</si>
  <si>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</si>
  <si>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</si>
  <si>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</si>
  <si>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</si>
  <si>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</si>
  <si>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</si>
  <si>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</si>
  <si>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</si>
  <si>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</si>
  <si>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</si>
  <si>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</si>
  <si>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</si>
  <si>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</si>
  <si>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</si>
  <si>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</si>
  <si>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</si>
  <si>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</si>
  <si>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</si>
  <si>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</si>
  <si>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</si>
  <si>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</si>
  <si>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</si>
  <si>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</si>
  <si>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</si>
  <si>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</si>
  <si>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</si>
  <si>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</si>
  <si>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</si>
  <si>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</si>
  <si>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</si>
  <si>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</si>
  <si>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</si>
  <si>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</si>
  <si>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</si>
  <si>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</si>
  <si>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</si>
  <si>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</si>
  <si>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</si>
  <si>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</si>
  <si>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</si>
  <si>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</si>
  <si>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</si>
  <si>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</si>
  <si>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</si>
  <si>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</si>
  <si>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</si>
  <si>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</si>
  <si>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</si>
  <si>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</si>
  <si>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</si>
  <si>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</si>
  <si>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</si>
  <si>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</si>
  <si>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</si>
  <si>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</si>
  <si>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</si>
  <si>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</si>
  <si>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</si>
  <si>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</si>
  <si>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</si>
  <si>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</si>
  <si>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</si>
  <si>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</si>
  <si>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</si>
  <si>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</si>
  <si>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</si>
  <si>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</si>
  <si>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</si>
  <si>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</si>
  <si>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</si>
  <si>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</si>
  <si>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</si>
  <si>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</si>
  <si>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</si>
  <si>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</si>
  <si>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</si>
  <si>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</si>
  <si>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</si>
  <si>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</si>
  <si>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</si>
  <si>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</si>
  <si>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</si>
  <si>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</si>
  <si>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</si>
  <si>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</si>
  <si>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</si>
  <si>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</si>
  <si>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</si>
  <si>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</si>
  <si>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</si>
  <si>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</si>
  <si>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</si>
  <si>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</si>
  <si>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</si>
  <si>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</si>
  <si>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</si>
  <si>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</si>
  <si>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</si>
  <si>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</si>
  <si>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</si>
  <si>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</si>
  <si>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</si>
  <si>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</si>
  <si>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</si>
  <si>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</si>
  <si>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</si>
  <si>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</si>
  <si>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</si>
  <si>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</si>
  <si>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</si>
  <si>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</si>
  <si>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</si>
  <si>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</si>
  <si>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</si>
  <si>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</si>
  <si>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</si>
  <si>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</si>
  <si>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</si>
  <si>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</si>
  <si>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</si>
  <si>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</si>
  <si>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</si>
  <si>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</si>
  <si>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</si>
  <si>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</si>
  <si>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</si>
  <si>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</si>
  <si>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</si>
  <si>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</si>
  <si>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</si>
  <si>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</si>
  <si>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</si>
  <si>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</si>
  <si>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</si>
  <si>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</si>
  <si>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</si>
  <si>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</si>
  <si>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</si>
  <si>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</si>
  <si>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</si>
  <si>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</si>
  <si>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</si>
  <si>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</si>
  <si>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</si>
  <si>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</si>
  <si>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</si>
  <si>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</si>
  <si>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</si>
  <si>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</si>
  <si>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</si>
  <si>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</si>
  <si>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</si>
  <si>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</si>
  <si>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</si>
  <si>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</si>
  <si>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</si>
  <si>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</si>
  <si>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</si>
  <si>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</si>
  <si>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</si>
  <si>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</si>
  <si>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</si>
  <si>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</si>
  <si>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</si>
  <si>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</si>
  <si>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</si>
  <si>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</si>
  <si>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</si>
  <si>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</si>
  <si>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</si>
  <si>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</si>
  <si>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</si>
  <si>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</si>
  <si>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</si>
  <si>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</si>
  <si>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</si>
  <si>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</si>
  <si>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</si>
  <si>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</si>
  <si>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</si>
  <si>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</si>
  <si>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</si>
  <si>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</si>
  <si>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</si>
  <si>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</si>
  <si>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</si>
  <si>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</si>
  <si>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</si>
  <si>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</si>
  <si>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</si>
  <si>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</si>
  <si>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</si>
  <si>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</si>
  <si>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</si>
  <si>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</si>
  <si>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</si>
  <si>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</si>
  <si>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</si>
  <si>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</si>
  <si>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</si>
  <si>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</si>
  <si>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</si>
  <si>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</si>
  <si>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</si>
  <si>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</si>
  <si>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</si>
  <si>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</si>
  <si>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</si>
  <si>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</si>
  <si>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</si>
  <si>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</si>
  <si>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</si>
  <si>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</si>
  <si>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</si>
  <si>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</si>
  <si>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</si>
  <si>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</si>
  <si>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</si>
  <si>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</si>
  <si>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</si>
  <si>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</si>
  <si>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</si>
  <si>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</si>
  <si>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</si>
  <si>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</si>
  <si>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</si>
  <si>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</si>
  <si>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</si>
  <si>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</si>
  <si>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</si>
  <si>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</si>
  <si>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</si>
  <si>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</si>
  <si>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</si>
  <si>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</si>
  <si>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</si>
  <si>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</si>
  <si>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</si>
  <si>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</si>
  <si>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</si>
  <si>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</si>
  <si>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</si>
  <si>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</si>
  <si>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</si>
  <si>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</si>
  <si>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</si>
  <si>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</si>
  <si>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</si>
  <si>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</si>
  <si>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</si>
  <si>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</si>
  <si>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</si>
  <si>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</si>
  <si>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</si>
  <si>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</si>
  <si>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</si>
  <si>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</si>
  <si>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</si>
  <si>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</si>
  <si>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</si>
  <si>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</si>
  <si>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</si>
  <si>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</si>
  <si>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</si>
  <si>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</si>
  <si>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</si>
  <si>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</si>
  <si>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</si>
  <si>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</si>
  <si>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</si>
  <si>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</si>
  <si>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</si>
  <si>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</si>
  <si>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</si>
  <si>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</si>
  <si>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</si>
  <si>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</si>
  <si>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</si>
  <si>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</si>
  <si>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</si>
  <si>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</si>
  <si>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</si>
  <si>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</si>
  <si>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</si>
  <si>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</si>
  <si>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</si>
  <si>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</si>
  <si>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</si>
  <si>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</si>
  <si>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</si>
  <si>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</si>
  <si>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</si>
  <si>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</si>
  <si>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</si>
  <si>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</si>
  <si>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</si>
  <si>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</si>
  <si>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</si>
  <si>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</si>
  <si>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</si>
  <si>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</si>
  <si>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</si>
  <si>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</si>
  <si>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</si>
  <si>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</si>
  <si>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</si>
  <si>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</si>
  <si>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</si>
  <si>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</si>
  <si>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</si>
  <si>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</si>
  <si>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</si>
  <si>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</si>
  <si>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</si>
  <si>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</si>
  <si>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</si>
  <si>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</si>
  <si>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</si>
  <si>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</si>
  <si>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</si>
  <si>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</si>
  <si>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</si>
  <si>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</si>
  <si>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</si>
  <si>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</si>
  <si>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</si>
  <si>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</si>
  <si>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</si>
  <si>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</si>
  <si>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</si>
  <si>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</si>
  <si>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</si>
  <si>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</si>
  <si>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</si>
  <si>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</si>
  <si>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</si>
  <si>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</si>
  <si>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</si>
  <si>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</si>
  <si>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</si>
  <si>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</si>
  <si>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</si>
  <si>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</si>
  <si>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</si>
  <si>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</si>
  <si>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</si>
  <si>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</si>
  <si>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</si>
  <si>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</si>
  <si>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</si>
  <si>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</si>
  <si>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</si>
  <si>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</si>
  <si>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</si>
  <si>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</si>
  <si>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</si>
  <si>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</si>
  <si>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</si>
  <si>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</si>
  <si>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</si>
  <si>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</si>
  <si>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</si>
  <si>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</si>
  <si>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</si>
  <si>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</si>
  <si>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</si>
  <si>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</si>
  <si>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</si>
  <si>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</si>
  <si>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</si>
  <si>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</si>
  <si>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</si>
  <si>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</si>
  <si>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</si>
  <si>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</si>
  <si>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</si>
  <si>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</si>
  <si>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</si>
  <si>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</si>
  <si>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</si>
  <si>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</si>
  <si>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</si>
  <si>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</si>
  <si>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</si>
  <si>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</si>
  <si>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</si>
  <si>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</si>
  <si>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</si>
  <si>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</si>
  <si>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</si>
  <si>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</si>
  <si>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</si>
  <si>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</si>
  <si>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</si>
  <si>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</si>
  <si>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</si>
  <si>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</si>
  <si>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</si>
  <si>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</si>
  <si>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</si>
  <si>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</si>
  <si>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</si>
  <si>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</si>
  <si>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</si>
  <si>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</si>
  <si>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</si>
  <si>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</si>
  <si>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</si>
  <si>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</si>
  <si>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</si>
  <si>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</si>
  <si>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</si>
  <si>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</si>
  <si>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</si>
  <si>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</si>
  <si>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</si>
  <si>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</si>
  <si>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</si>
  <si>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</si>
  <si>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</si>
  <si>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</si>
  <si>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</si>
  <si>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</si>
  <si>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</si>
  <si>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</si>
  <si>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</si>
  <si>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</si>
  <si>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</si>
  <si>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</si>
  <si>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</si>
  <si>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</si>
  <si>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</si>
  <si>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</si>
  <si>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</si>
  <si>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</si>
  <si>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</si>
  <si>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</si>
  <si>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</si>
  <si>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</si>
  <si>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</si>
  <si>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</si>
  <si>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</si>
  <si>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</si>
  <si>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</si>
  <si>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</si>
  <si>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</si>
  <si>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</si>
  <si>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</si>
  <si>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</si>
  <si>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</si>
  <si>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</si>
  <si>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</si>
  <si>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</si>
  <si>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</si>
  <si>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</si>
  <si>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</si>
  <si>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</si>
  <si>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</si>
  <si>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</si>
  <si>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</si>
  <si>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</si>
  <si>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</si>
  <si>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</si>
  <si>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</si>
  <si>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</si>
  <si>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</si>
  <si>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</si>
  <si>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</si>
  <si>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</si>
  <si>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</si>
  <si>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</si>
  <si>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</si>
  <si>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</si>
  <si>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</si>
  <si>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</si>
  <si>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</si>
  <si>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</si>
  <si>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</si>
  <si>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</si>
  <si>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</si>
  <si>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</si>
  <si>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</si>
  <si>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</si>
  <si>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</si>
  <si>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</si>
  <si>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</si>
  <si>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</si>
  <si>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</si>
  <si>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</si>
  <si>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</si>
  <si>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</si>
  <si>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</si>
  <si>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</si>
  <si>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</si>
  <si>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</si>
  <si>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</si>
  <si>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</si>
  <si>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</si>
  <si>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</si>
  <si>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</si>
  <si>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</si>
  <si>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</si>
  <si>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</si>
  <si>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</si>
  <si>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</si>
  <si>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</si>
  <si>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</si>
  <si>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</si>
  <si>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</si>
  <si>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</si>
  <si>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</si>
  <si>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</si>
  <si>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</si>
  <si>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</si>
  <si>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</si>
  <si>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</si>
  <si>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</si>
  <si>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</si>
  <si>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</si>
  <si>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</si>
  <si>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</si>
  <si>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</si>
  <si>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</si>
  <si>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</si>
  <si>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</si>
  <si>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</si>
  <si>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</si>
  <si>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</si>
  <si>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</si>
  <si>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</si>
  <si>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</si>
  <si>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</si>
  <si>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</si>
  <si>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</si>
  <si>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</si>
  <si>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</si>
  <si>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</si>
  <si>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</si>
  <si>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</si>
  <si>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</si>
  <si>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</si>
  <si>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</si>
  <si>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</si>
  <si>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</si>
  <si>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</si>
  <si>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</si>
  <si>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</si>
  <si>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</si>
  <si>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</si>
  <si>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</si>
  <si>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</si>
  <si>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</si>
  <si>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</si>
  <si>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</si>
  <si>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</si>
  <si>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</si>
  <si>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</si>
  <si>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</si>
  <si>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</si>
  <si>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</si>
  <si>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</si>
  <si>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</si>
  <si>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</si>
  <si>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</si>
  <si>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</si>
  <si>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</si>
  <si>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</si>
  <si>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</si>
  <si>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</si>
  <si>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</si>
  <si>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</si>
  <si>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</si>
  <si>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</si>
  <si>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</si>
  <si>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</si>
  <si>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</si>
  <si>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</si>
  <si>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</si>
  <si>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</si>
  <si>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</si>
  <si>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</si>
  <si>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</si>
  <si>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</si>
  <si>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</si>
  <si>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</si>
  <si>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</si>
  <si>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</si>
  <si>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</si>
  <si>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</si>
  <si>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</si>
  <si>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</si>
  <si>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</si>
  <si>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</si>
  <si>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</si>
  <si>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</si>
  <si>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</si>
  <si>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</si>
  <si>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</si>
  <si>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</si>
  <si>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</si>
  <si>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</si>
  <si>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</si>
  <si>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</si>
  <si>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</si>
  <si>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</si>
  <si>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</si>
  <si>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</si>
  <si>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</si>
  <si>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</si>
  <si>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</si>
  <si>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</si>
  <si>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</si>
  <si>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</si>
  <si>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</si>
  <si>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</si>
  <si>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</si>
  <si>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</si>
  <si>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</si>
  <si>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</si>
  <si>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</si>
  <si>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</si>
  <si>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</si>
  <si>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</si>
  <si>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</si>
  <si>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</si>
  <si>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</si>
  <si>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</si>
  <si>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</si>
  <si>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</si>
  <si>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</si>
  <si>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</si>
  <si>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</si>
  <si>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</si>
  <si>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</si>
  <si>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</si>
  <si>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</si>
  <si>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</si>
  <si>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</si>
  <si>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</si>
  <si>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</si>
  <si>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</si>
  <si>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</si>
  <si>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</si>
  <si>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</si>
  <si>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</si>
  <si>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</si>
  <si>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</si>
  <si>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</si>
  <si>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</si>
  <si>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</si>
  <si>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</si>
  <si>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</si>
  <si>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</si>
  <si>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</si>
  <si>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</si>
  <si>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</si>
  <si>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</si>
  <si>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</si>
  <si>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</si>
  <si>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</si>
  <si>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</si>
  <si>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</si>
  <si>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</si>
  <si>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</si>
  <si>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</si>
  <si>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</si>
  <si>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</si>
  <si>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</si>
  <si>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</si>
  <si>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</si>
  <si>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</si>
  <si>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</si>
  <si>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</si>
  <si>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</si>
  <si>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</si>
  <si>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</si>
  <si>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</si>
  <si>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</si>
  <si>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</si>
  <si>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</si>
  <si>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</si>
  <si>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</si>
  <si>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</si>
  <si>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</si>
  <si>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</si>
  <si>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</si>
  <si>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</si>
  <si>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</si>
  <si>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</si>
  <si>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</si>
  <si>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</si>
  <si>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</si>
  <si>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</si>
  <si>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</si>
  <si>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</si>
  <si>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</si>
  <si>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</si>
  <si>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</si>
  <si>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</si>
  <si>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</si>
  <si>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</si>
  <si>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</si>
  <si>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</si>
  <si>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</si>
  <si>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</si>
  <si>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</si>
  <si>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</si>
  <si>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</si>
  <si>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</si>
  <si>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</si>
  <si>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</si>
  <si>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</si>
  <si>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</si>
  <si>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</si>
  <si>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</si>
  <si>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</si>
  <si>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</si>
  <si>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</si>
  <si>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</si>
  <si>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</si>
  <si>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</si>
  <si>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</si>
  <si>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</si>
  <si>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</si>
  <si>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</si>
  <si>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</si>
  <si>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</si>
  <si>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</si>
  <si>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</si>
  <si>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</si>
  <si>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</si>
  <si>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</si>
  <si>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</si>
  <si>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</si>
  <si>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</si>
  <si>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</si>
  <si>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</si>
  <si>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</si>
  <si>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</si>
  <si>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</si>
  <si>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</si>
  <si>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</si>
  <si>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</si>
  <si>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</si>
  <si>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</si>
  <si>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</si>
  <si>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</si>
  <si>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</si>
  <si>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</si>
  <si>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</si>
  <si>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</si>
  <si>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</si>
  <si>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</si>
  <si>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</si>
  <si>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</si>
  <si>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</si>
  <si>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</si>
  <si>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</si>
  <si>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</si>
  <si>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</si>
  <si>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</si>
  <si>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</si>
  <si>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</si>
  <si>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</si>
  <si>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</si>
  <si>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</si>
  <si>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</si>
  <si>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</si>
  <si>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</si>
  <si>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</si>
  <si>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</si>
  <si>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</si>
  <si>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</si>
  <si>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</si>
  <si>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</si>
  <si>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</si>
  <si>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</si>
  <si>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</si>
  <si>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</si>
  <si>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</si>
  <si>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</si>
  <si>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</si>
  <si>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</si>
  <si>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</si>
  <si>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</si>
  <si>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</si>
  <si>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</si>
  <si>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</si>
  <si>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</si>
  <si>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</si>
  <si>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</si>
  <si>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</si>
  <si>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</si>
  <si>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</si>
  <si>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</si>
  <si>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</si>
  <si>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</si>
  <si>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</si>
  <si>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</si>
  <si>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</si>
  <si>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</si>
  <si>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</si>
  <si>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</si>
  <si>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</si>
  <si>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</si>
  <si>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</si>
  <si>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</si>
  <si>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</si>
  <si>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</si>
  <si>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</si>
  <si>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</si>
  <si>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</si>
  <si>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</si>
  <si>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</si>
  <si>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</si>
  <si>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</si>
  <si>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</si>
  <si>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</si>
  <si>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</si>
  <si>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</si>
  <si>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</si>
  <si>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</si>
  <si>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</si>
  <si>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</si>
  <si>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</si>
  <si>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</si>
  <si>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</si>
  <si>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</si>
  <si>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</si>
  <si>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</si>
  <si>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</si>
  <si>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</si>
  <si>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</si>
  <si>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</si>
  <si>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</si>
  <si>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</si>
  <si>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</si>
  <si>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</si>
  <si>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</si>
  <si>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</si>
  <si>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</si>
  <si>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</si>
  <si>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</si>
  <si>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</si>
  <si>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</si>
  <si>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</si>
  <si>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</si>
  <si>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</si>
  <si>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</si>
  <si>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</si>
  <si>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</si>
  <si>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</si>
  <si>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</si>
  <si>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</si>
  <si>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</si>
  <si>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</si>
  <si>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</si>
  <si>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</si>
  <si>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</si>
  <si>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</si>
  <si>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</si>
  <si>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</si>
  <si>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</si>
  <si>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</si>
  <si>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</si>
  <si>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</si>
  <si>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</si>
  <si>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</si>
  <si>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</si>
  <si>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</si>
  <si>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</si>
  <si>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</si>
  <si>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</si>
  <si>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</si>
  <si>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</si>
  <si>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</si>
  <si>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</si>
  <si>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</si>
  <si>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</si>
  <si>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</si>
  <si>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</si>
  <si>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</si>
  <si>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</si>
  <si>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</si>
  <si>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</si>
  <si>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</si>
  <si>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</si>
  <si>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</si>
  <si>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</si>
  <si>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</si>
  <si>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</si>
  <si>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</si>
  <si>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</si>
  <si>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</si>
  <si>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</si>
  <si>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</si>
  <si>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</si>
  <si>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</si>
  <si>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</si>
  <si>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</si>
  <si>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</si>
  <si>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</si>
  <si>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</si>
  <si>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</si>
  <si>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</si>
  <si>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</si>
  <si>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</si>
  <si>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</si>
  <si>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</si>
  <si>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</si>
  <si>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</si>
  <si>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</si>
  <si>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</si>
  <si>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</si>
  <si>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</si>
  <si>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</si>
  <si>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</si>
  <si>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</si>
  <si>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</si>
  <si>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</si>
  <si>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</si>
  <si>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</si>
  <si>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</si>
  <si>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</si>
  <si>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</si>
  <si>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</si>
  <si>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</si>
  <si>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</si>
  <si>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</si>
  <si>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</si>
  <si>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</si>
  <si>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</si>
  <si>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</si>
  <si>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</si>
  <si>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</si>
  <si>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</si>
  <si>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</si>
  <si>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</si>
  <si>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</si>
  <si>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</si>
  <si>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</si>
  <si>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</si>
  <si>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</si>
  <si>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</si>
  <si>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</si>
  <si>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</si>
  <si>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</si>
  <si>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</si>
  <si>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</si>
  <si>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</si>
  <si>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</si>
  <si>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</si>
  <si>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</si>
  <si>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</si>
  <si>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</si>
  <si>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</si>
  <si>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</si>
  <si>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</si>
  <si>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</si>
  <si>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</si>
  <si>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</si>
  <si>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</si>
  <si>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</si>
  <si>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</si>
  <si>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</si>
  <si>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</si>
  <si>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</si>
  <si>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</si>
  <si>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</si>
  <si>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</si>
  <si>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</si>
  <si>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</si>
  <si>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</si>
  <si>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</si>
  <si>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</si>
  <si>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</si>
  <si>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</si>
  <si>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</si>
  <si>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</si>
  <si>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</si>
  <si>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</si>
  <si>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</si>
  <si>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</si>
  <si>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</si>
  <si>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</si>
  <si>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</si>
  <si>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</si>
  <si>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</si>
  <si>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</si>
  <si>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</si>
  <si>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</si>
  <si>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</si>
  <si>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</si>
  <si>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</si>
  <si>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</si>
  <si>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</si>
  <si>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</si>
  <si>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</si>
  <si>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</si>
  <si>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</si>
  <si>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</si>
  <si>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</si>
  <si>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</si>
  <si>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</si>
  <si>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</si>
  <si>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</si>
  <si>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</si>
  <si>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</si>
  <si>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</si>
  <si>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</si>
  <si>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</si>
  <si>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</si>
  <si>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</si>
  <si>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</si>
  <si>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</si>
  <si>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</si>
  <si>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</si>
  <si>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</si>
  <si>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</si>
  <si>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</si>
  <si>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</si>
  <si>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</si>
  <si>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</si>
  <si>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</si>
  <si>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</si>
  <si>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</si>
  <si>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</si>
  <si>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</si>
  <si>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</si>
  <si>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</si>
  <si>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</si>
  <si>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</si>
  <si>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</si>
  <si>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</si>
  <si>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</si>
  <si>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</si>
  <si>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</si>
  <si>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</si>
  <si>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</si>
  <si>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</si>
  <si>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</si>
  <si>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</si>
  <si>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</si>
  <si>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</si>
  <si>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</si>
  <si>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</si>
  <si>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</si>
  <si>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</si>
  <si>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</si>
  <si>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</si>
  <si>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</si>
  <si>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</si>
  <si>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</si>
  <si>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</si>
  <si>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</si>
  <si>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</si>
  <si>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</si>
  <si>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</si>
  <si>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</si>
  <si>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</si>
  <si>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</si>
  <si>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</si>
  <si>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</si>
  <si>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</si>
  <si>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</si>
  <si>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</si>
  <si>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</si>
  <si>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</si>
  <si>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</si>
  <si>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</si>
  <si>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</si>
  <si>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</si>
  <si>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</si>
  <si>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</si>
  <si>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</si>
  <si>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</si>
  <si>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</si>
  <si>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</si>
  <si>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</si>
  <si>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</si>
  <si>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</si>
  <si>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</si>
  <si>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</si>
  <si>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</si>
  <si>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</si>
  <si>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</si>
  <si>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</si>
  <si>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</si>
  <si>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</si>
  <si>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</si>
  <si>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</si>
  <si>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</si>
  <si>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</si>
  <si>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</si>
  <si>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</si>
  <si>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</si>
  <si>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</si>
  <si>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</si>
  <si>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</si>
  <si>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</si>
  <si>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</si>
  <si>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</si>
  <si>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</si>
  <si>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</si>
  <si>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</si>
  <si>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</si>
  <si>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</si>
  <si>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</si>
  <si>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</si>
  <si>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</si>
  <si>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</si>
  <si>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</si>
  <si>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</si>
  <si>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</si>
  <si>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</si>
  <si>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</si>
  <si>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</si>
  <si>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</si>
  <si>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</si>
  <si>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</si>
  <si>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</si>
  <si>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</si>
  <si>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</si>
  <si>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</si>
  <si>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</si>
  <si>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</si>
  <si>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</si>
  <si>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</si>
  <si>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</si>
  <si>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</si>
  <si>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</si>
  <si>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</si>
  <si>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</si>
  <si>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</si>
  <si>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</si>
  <si>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</si>
  <si>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</si>
  <si>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</si>
  <si>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</si>
  <si>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</si>
  <si>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</si>
  <si>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</si>
  <si>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</si>
  <si>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</si>
  <si>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</si>
  <si>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</si>
  <si>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</si>
  <si>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</si>
  <si>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</si>
  <si>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</si>
  <si>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</si>
  <si>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</si>
  <si>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</si>
  <si>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</si>
  <si>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</si>
  <si>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</si>
  <si>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</si>
  <si>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</si>
  <si>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</si>
  <si>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</si>
  <si>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</si>
  <si>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</si>
  <si>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</si>
  <si>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</si>
  <si>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</si>
  <si>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</si>
  <si>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</si>
  <si>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</si>
  <si>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</si>
  <si>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</si>
  <si>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</si>
  <si>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</si>
  <si>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</si>
  <si>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</si>
  <si>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</si>
  <si>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</si>
  <si>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</si>
  <si>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</si>
  <si>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</si>
  <si>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</si>
  <si>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</si>
  <si>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</si>
  <si>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</si>
  <si>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</si>
  <si>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</si>
  <si>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</si>
  <si>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</si>
  <si>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</si>
  <si>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</si>
  <si>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</si>
  <si>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</si>
  <si>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</si>
  <si>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</si>
  <si>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</si>
  <si>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</si>
  <si>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</si>
  <si>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</si>
  <si>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</si>
  <si>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</si>
  <si>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</si>
  <si>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</si>
  <si>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</si>
  <si>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</si>
  <si>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</si>
  <si>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</si>
  <si>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</si>
  <si>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</si>
  <si>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</si>
  <si>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</si>
  <si>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</si>
  <si>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</si>
  <si>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</si>
  <si>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</si>
  <si>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</si>
  <si>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</si>
  <si>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</si>
  <si>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</si>
  <si>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</si>
  <si>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</si>
  <si>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</si>
  <si>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</si>
  <si>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</si>
  <si>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</si>
  <si>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</si>
  <si>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</si>
  <si>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</si>
  <si>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</si>
  <si>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</si>
  <si>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</si>
  <si>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</si>
  <si>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</si>
  <si>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</si>
  <si>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</si>
  <si>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</si>
  <si>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</si>
  <si>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</si>
  <si>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</si>
  <si>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</si>
  <si>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</si>
  <si>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</si>
  <si>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</si>
  <si>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</si>
  <si>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</si>
  <si>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</si>
  <si>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</si>
  <si>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</si>
  <si>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</si>
  <si>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</si>
  <si>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</si>
  <si>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</si>
  <si>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</si>
  <si>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</si>
  <si>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</si>
  <si>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</si>
  <si>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</si>
  <si>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</si>
  <si>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</si>
  <si>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</si>
  <si>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</si>
  <si>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</si>
  <si>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</si>
  <si>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</si>
  <si>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</si>
  <si>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</si>
  <si>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</si>
  <si>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</si>
  <si>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</si>
  <si>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</si>
  <si>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</si>
  <si>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</si>
  <si>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</si>
  <si>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</si>
  <si>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</si>
  <si>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</si>
  <si>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</si>
  <si>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</si>
  <si>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</si>
  <si>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</si>
  <si>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</si>
  <si>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</si>
  <si>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</si>
  <si>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</si>
  <si>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</si>
  <si>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</si>
  <si>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</si>
  <si>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</si>
  <si>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</si>
  <si>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</si>
  <si>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</si>
  <si>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</si>
  <si>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</si>
  <si>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</si>
  <si>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</si>
  <si>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</si>
  <si>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</si>
  <si>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</si>
  <si>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</si>
  <si>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</si>
  <si>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</si>
  <si>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</si>
  <si>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</si>
  <si>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</si>
  <si>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</si>
  <si>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</si>
  <si>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</si>
  <si>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</si>
  <si>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</si>
  <si>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</si>
  <si>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</si>
  <si>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</si>
  <si>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</si>
  <si>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</si>
  <si>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</si>
  <si>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</si>
  <si>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</si>
  <si>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</si>
  <si>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</si>
  <si>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</si>
  <si>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</si>
  <si>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</si>
  <si>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</si>
  <si>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</si>
  <si>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</si>
  <si>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</si>
  <si>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</si>
  <si>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</si>
  <si>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</si>
  <si>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</si>
  <si>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</si>
  <si>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</si>
  <si>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</si>
  <si>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</si>
  <si>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</si>
  <si>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</si>
  <si>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</si>
  <si>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</si>
  <si>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</si>
  <si>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</si>
  <si>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</si>
  <si>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</si>
  <si>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</si>
  <si>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</si>
  <si>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</si>
  <si>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</si>
  <si>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</si>
  <si>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</si>
  <si>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</si>
  <si>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</si>
  <si>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</si>
  <si>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</si>
  <si>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</si>
  <si>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</si>
  <si>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</si>
  <si>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</si>
  <si>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</si>
  <si>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</si>
  <si>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</si>
  <si>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</si>
  <si>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</si>
  <si>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</si>
  <si>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</si>
  <si>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</si>
  <si>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</si>
  <si>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</si>
  <si>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</si>
  <si>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</si>
  <si>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</si>
  <si>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</si>
  <si>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</si>
  <si>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</si>
  <si>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</si>
  <si>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</si>
  <si>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</si>
  <si>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</si>
  <si>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</si>
  <si>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</si>
  <si>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</si>
  <si>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</si>
  <si>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</si>
  <si>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</si>
  <si>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</si>
  <si>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</si>
  <si>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</si>
  <si>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</si>
  <si>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</si>
  <si>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</si>
  <si>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</si>
  <si>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</si>
  <si>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</si>
  <si>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</si>
  <si>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</si>
  <si>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</si>
  <si>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</si>
  <si>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</si>
  <si>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</si>
  <si>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</si>
  <si>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</si>
  <si>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</si>
  <si>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</si>
  <si>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</si>
  <si>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</si>
  <si>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</si>
  <si>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</si>
  <si>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</si>
  <si>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</si>
  <si>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</si>
  <si>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</si>
  <si>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</si>
  <si>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</si>
  <si>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</si>
  <si>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</si>
  <si>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</si>
  <si>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</si>
  <si>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</si>
  <si>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</si>
  <si>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</si>
  <si>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</si>
  <si>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</si>
  <si>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</si>
  <si>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</si>
  <si>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</si>
  <si>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</si>
  <si>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</si>
  <si>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</si>
  <si>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</si>
  <si>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</si>
  <si>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</si>
  <si>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</si>
  <si>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</si>
  <si>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</si>
  <si>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</si>
  <si>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</si>
  <si>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</si>
  <si>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</si>
  <si>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</si>
  <si>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</si>
  <si>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</si>
  <si>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</si>
  <si>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</si>
  <si>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</si>
  <si>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</si>
  <si>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</si>
  <si>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</si>
  <si>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</si>
  <si>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</si>
  <si>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</si>
  <si>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</si>
  <si>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</si>
  <si>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</si>
  <si>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</si>
  <si>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</si>
  <si>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</si>
  <si>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</si>
  <si>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</si>
  <si>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</si>
  <si>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</si>
  <si>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</si>
  <si>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</si>
  <si>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</si>
  <si>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</si>
  <si>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</si>
  <si>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</si>
  <si>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</si>
  <si>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</si>
  <si>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</si>
  <si>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</si>
  <si>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</si>
  <si>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</si>
  <si>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</si>
  <si>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</si>
  <si>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</si>
  <si>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</si>
  <si>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</si>
  <si>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</si>
  <si>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</si>
  <si>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</si>
  <si>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</si>
  <si>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</si>
  <si>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</si>
  <si>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</si>
  <si>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</si>
  <si>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</si>
  <si>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</si>
  <si>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</si>
  <si>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</si>
  <si>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</si>
  <si>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</si>
  <si>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</si>
  <si>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</si>
  <si>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</si>
  <si>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</si>
  <si>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</si>
  <si>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</si>
  <si>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</si>
  <si>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</si>
  <si>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</si>
  <si>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</si>
  <si>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</si>
  <si>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</si>
  <si>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</si>
  <si>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</si>
  <si>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</si>
  <si>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</si>
  <si>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</si>
  <si>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</si>
  <si>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</si>
  <si>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</si>
  <si>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</si>
  <si>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</si>
  <si>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</si>
  <si>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</si>
  <si>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</si>
  <si>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</si>
  <si>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</si>
  <si>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</si>
  <si>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</si>
  <si>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</si>
  <si>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</si>
  <si>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</si>
  <si>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</si>
  <si>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</si>
  <si>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</si>
  <si>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</si>
  <si>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</si>
  <si>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</si>
  <si>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</si>
  <si>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</si>
  <si>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</si>
  <si>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</si>
  <si>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</si>
  <si>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</si>
  <si>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</si>
  <si>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</si>
  <si>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</si>
  <si>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</si>
  <si>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</si>
  <si>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</si>
  <si>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</si>
  <si>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</si>
  <si>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</si>
  <si>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</si>
  <si>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</si>
  <si>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</si>
  <si>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</si>
  <si>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</si>
  <si>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</si>
  <si>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</si>
  <si>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</si>
  <si>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</si>
  <si>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</si>
  <si>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</si>
  <si>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</si>
  <si>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</si>
  <si>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</si>
  <si>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</si>
  <si>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</si>
  <si>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</si>
  <si>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</si>
  <si>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</si>
  <si>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</si>
  <si>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</si>
  <si>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</si>
  <si>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</si>
  <si>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</si>
  <si>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</si>
  <si>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</si>
  <si>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</si>
  <si>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</si>
  <si>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</si>
  <si>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</si>
  <si>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</si>
  <si>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</si>
  <si>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</si>
  <si>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</si>
  <si>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</si>
  <si>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</si>
  <si>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</si>
  <si>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</si>
  <si>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</si>
  <si>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</si>
  <si>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</si>
  <si>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</si>
  <si>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</si>
  <si>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</si>
  <si>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</si>
  <si>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</si>
  <si>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</si>
  <si>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</si>
  <si>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</si>
  <si>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</si>
  <si>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</si>
  <si>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</si>
  <si>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</si>
  <si>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</si>
  <si>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</si>
  <si>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</si>
  <si>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</si>
  <si>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</si>
  <si>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</si>
  <si>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</si>
  <si>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</si>
  <si>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</si>
  <si>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</si>
  <si>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</si>
  <si>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</si>
  <si>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</si>
  <si>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</si>
  <si>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</si>
  <si>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</si>
  <si>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</si>
  <si>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</si>
  <si>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</si>
  <si>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</si>
  <si>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</si>
  <si>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</si>
  <si>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</si>
  <si>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</si>
  <si>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</si>
  <si>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</si>
  <si>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</si>
  <si>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</si>
  <si>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</si>
  <si>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</si>
  <si>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</si>
  <si>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</si>
  <si>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</si>
  <si>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</si>
  <si>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</si>
  <si>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</si>
  <si>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</si>
  <si>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</si>
  <si>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</si>
  <si>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</si>
  <si>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</si>
  <si>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</si>
  <si>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</si>
  <si>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</si>
  <si>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</si>
  <si>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</si>
  <si>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</si>
  <si>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</si>
  <si>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</si>
  <si>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</si>
  <si>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</si>
  <si>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</si>
  <si>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</si>
  <si>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</si>
  <si>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</si>
  <si>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</si>
  <si>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</si>
  <si>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</si>
  <si>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</si>
  <si>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</si>
  <si>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</si>
  <si>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</si>
  <si>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</si>
  <si>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</si>
  <si>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</si>
  <si>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</si>
  <si>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</si>
  <si>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</si>
  <si>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</si>
  <si>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</si>
  <si>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</si>
  <si>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</si>
  <si>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</si>
  <si>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</si>
  <si>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</si>
  <si>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</si>
  <si>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</si>
  <si>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</si>
  <si>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</si>
  <si>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</si>
  <si>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</si>
  <si>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</si>
  <si>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</si>
  <si>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</si>
  <si>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</si>
  <si>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</si>
  <si>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</si>
  <si>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</si>
  <si>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</si>
  <si>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</si>
  <si>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</si>
  <si>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</si>
  <si>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</si>
  <si>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</si>
  <si>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</si>
  <si>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</si>
  <si>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</si>
  <si>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</si>
  <si>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</si>
  <si>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</si>
  <si>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</si>
  <si>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</si>
  <si>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</si>
  <si>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</si>
  <si>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</si>
  <si>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</si>
  <si>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</si>
  <si>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</si>
  <si>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</si>
  <si>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</si>
  <si>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</si>
  <si>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</si>
  <si>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</si>
  <si>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</si>
  <si>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</si>
  <si>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</si>
  <si>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</si>
  <si>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</si>
  <si>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</si>
  <si>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</si>
  <si>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</si>
  <si>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</si>
  <si>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</si>
  <si>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</si>
  <si>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</si>
  <si>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</si>
  <si>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</si>
  <si>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</si>
  <si>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</si>
  <si>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</si>
  <si>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</si>
  <si>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</si>
  <si>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</si>
  <si>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</si>
  <si>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</si>
  <si>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</si>
  <si>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</si>
  <si>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</si>
  <si>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</si>
  <si>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</si>
  <si>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</si>
  <si>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</si>
  <si>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</si>
  <si>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</si>
  <si>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</si>
  <si>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</si>
  <si>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</si>
  <si>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</si>
  <si>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</si>
  <si>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</si>
  <si>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</si>
  <si>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</si>
  <si>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</si>
  <si>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</si>
  <si>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</si>
  <si>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</si>
  <si>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</si>
  <si>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</si>
  <si>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</si>
  <si>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</si>
  <si>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</si>
  <si>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</si>
  <si>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</si>
  <si>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</si>
  <si>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</si>
  <si>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</si>
  <si>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</si>
  <si>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</si>
  <si>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</si>
  <si>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</si>
  <si>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</si>
  <si>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</si>
  <si>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</si>
  <si>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</si>
  <si>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</si>
  <si>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</si>
  <si>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</si>
  <si>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</si>
  <si>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</si>
  <si>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</si>
  <si>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</si>
  <si>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</si>
  <si>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</si>
  <si>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</si>
  <si>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</si>
  <si>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</si>
  <si>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</si>
  <si>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</si>
  <si>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</si>
  <si>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</si>
  <si>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</si>
  <si>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</si>
  <si>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</si>
  <si>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</si>
  <si>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</si>
  <si>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</si>
  <si>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</si>
  <si>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</si>
  <si>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</si>
  <si>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</si>
  <si>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</si>
  <si>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</si>
  <si>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</si>
  <si>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</si>
  <si>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</si>
  <si>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</si>
  <si>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</si>
  <si>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</si>
  <si>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</si>
  <si>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</si>
  <si>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</si>
  <si>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</si>
  <si>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</si>
  <si>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</si>
  <si>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</si>
  <si>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</si>
  <si>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</si>
  <si>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</si>
  <si>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</si>
  <si>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</si>
  <si>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</si>
  <si>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</si>
  <si>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</si>
  <si>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</si>
  <si>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</si>
  <si>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</si>
  <si>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</si>
  <si>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</si>
  <si>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</si>
  <si>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</si>
  <si>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</si>
  <si>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</si>
  <si>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</si>
  <si>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</si>
  <si>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</si>
  <si>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</si>
  <si>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</si>
  <si>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</si>
  <si>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</si>
  <si>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</si>
  <si>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</si>
  <si>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</si>
  <si>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</si>
  <si>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</si>
  <si>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</si>
  <si>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</si>
  <si>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</si>
  <si>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</si>
  <si>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</si>
  <si>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</si>
  <si>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</si>
  <si>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</si>
  <si>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</si>
  <si>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</si>
  <si>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</si>
  <si>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</si>
  <si>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</si>
  <si>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</si>
  <si>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</si>
  <si>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</si>
  <si>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</si>
  <si>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</si>
  <si>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</si>
  <si>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</si>
  <si>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</si>
  <si>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</si>
  <si>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</si>
  <si>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</si>
  <si>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</si>
  <si>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</si>
  <si>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</si>
  <si>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</si>
  <si>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</si>
  <si>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</si>
  <si>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</si>
  <si>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</si>
  <si>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</si>
  <si>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</si>
  <si>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</si>
  <si>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</si>
  <si>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</si>
  <si>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</si>
  <si>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</si>
  <si>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</si>
  <si>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</si>
  <si>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</si>
  <si>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</si>
  <si>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</si>
  <si>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</si>
  <si>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</si>
  <si>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</si>
  <si>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</si>
  <si>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</si>
  <si>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</si>
  <si>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</si>
  <si>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</si>
  <si>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</si>
  <si>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</si>
  <si>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</si>
  <si>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</si>
  <si>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</si>
  <si>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</si>
  <si>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</si>
  <si>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</si>
  <si>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</si>
  <si>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</si>
  <si>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</si>
  <si>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</si>
  <si>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</si>
  <si>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</si>
  <si>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</si>
  <si>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</si>
  <si>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</si>
  <si>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</si>
  <si>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</si>
  <si>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</si>
  <si>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</si>
  <si>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</si>
  <si>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</si>
  <si>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</si>
  <si>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</si>
  <si>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</si>
  <si>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</si>
  <si>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</si>
  <si>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</si>
  <si>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</si>
  <si>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</si>
  <si>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</si>
  <si>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</si>
  <si>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</si>
  <si>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</si>
  <si>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</si>
  <si>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</si>
  <si>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</si>
  <si>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</si>
  <si>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</si>
  <si>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</si>
  <si>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</si>
  <si>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</si>
  <si>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</si>
  <si>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</si>
  <si>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</si>
  <si>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</si>
  <si>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</si>
  <si>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</si>
  <si>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</si>
  <si>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</si>
  <si>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</si>
  <si>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</si>
  <si>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</si>
  <si>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</si>
  <si>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</si>
  <si>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</si>
  <si>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</si>
  <si>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</si>
  <si>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</si>
  <si>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</si>
  <si>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</si>
  <si>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</si>
  <si>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</si>
  <si>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</si>
  <si>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</si>
  <si>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</si>
  <si>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</si>
  <si>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</si>
  <si>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</si>
  <si>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</si>
  <si>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</si>
  <si>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</si>
  <si>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</si>
  <si>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</si>
  <si>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</si>
  <si>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</si>
  <si>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</si>
  <si>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</si>
  <si>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</si>
  <si>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</si>
  <si>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</si>
  <si>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</si>
  <si>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</si>
  <si>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</si>
  <si>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</si>
  <si>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</si>
  <si>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</si>
  <si>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</si>
  <si>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</si>
  <si>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</si>
  <si>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</si>
  <si>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</si>
  <si>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</si>
  <si>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</si>
  <si>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</si>
  <si>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</si>
  <si>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</si>
  <si>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</si>
  <si>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</si>
  <si>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</si>
  <si>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</si>
  <si>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</si>
  <si>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</si>
  <si>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</si>
  <si>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</si>
  <si>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</si>
  <si>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</si>
  <si>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</si>
  <si>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</si>
  <si>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</si>
  <si>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</si>
  <si>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</si>
  <si>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</si>
  <si>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</si>
  <si>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</si>
  <si>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</si>
  <si>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</si>
  <si>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</si>
  <si>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</si>
  <si>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</si>
  <si>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</si>
  <si>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</si>
  <si>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</si>
  <si>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</si>
  <si>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</si>
  <si>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</si>
  <si>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</si>
  <si>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</si>
  <si>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</si>
  <si>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</si>
  <si>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</si>
  <si>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</si>
  <si>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</si>
  <si>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</si>
  <si>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</si>
  <si>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</si>
  <si>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</si>
  <si>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</si>
  <si>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</si>
  <si>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</si>
  <si>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</si>
  <si>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</si>
  <si>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</si>
  <si>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</si>
  <si>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</si>
  <si>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</si>
  <si>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</si>
  <si>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</si>
  <si>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</si>
  <si>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</si>
  <si>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</si>
  <si>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</si>
  <si>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</si>
  <si>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</si>
  <si>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</si>
  <si>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</si>
  <si>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</si>
  <si>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</si>
  <si>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</si>
  <si>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</si>
  <si>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</si>
  <si>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</si>
  <si>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</si>
  <si>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</si>
  <si>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</si>
  <si>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</si>
  <si>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</si>
  <si>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</si>
  <si>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</si>
  <si>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</si>
  <si>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</si>
  <si>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</si>
  <si>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</si>
  <si>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</si>
  <si>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</si>
  <si>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</si>
  <si>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</si>
  <si>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</si>
  <si>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</si>
  <si>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</si>
  <si>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</si>
  <si>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</si>
  <si>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</si>
  <si>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</si>
  <si>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</si>
  <si>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</si>
  <si>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</si>
  <si>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</si>
  <si>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</si>
  <si>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</si>
  <si>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</si>
  <si>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</si>
  <si>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</si>
  <si>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</si>
  <si>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</si>
  <si>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</si>
  <si>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</si>
  <si>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</si>
  <si>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</si>
  <si>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</si>
  <si>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</si>
  <si>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</si>
  <si>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</si>
  <si>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</si>
  <si>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</si>
  <si>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</si>
  <si>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</si>
  <si>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</si>
  <si>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</si>
  <si>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</si>
  <si>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</si>
  <si>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</si>
  <si>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</si>
  <si>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</si>
  <si>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</si>
  <si>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</si>
  <si>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</si>
  <si>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</si>
  <si>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</si>
  <si>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</si>
  <si>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</si>
  <si>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</si>
  <si>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</si>
  <si>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</si>
  <si>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</si>
  <si>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</si>
  <si>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</si>
  <si>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</si>
  <si>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</si>
  <si>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</si>
  <si>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</si>
  <si>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</si>
  <si>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</si>
  <si>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</si>
  <si>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</si>
  <si>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</si>
  <si>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</si>
  <si>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</si>
  <si>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</si>
  <si>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</si>
  <si>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</si>
  <si>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</si>
  <si>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</si>
  <si>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</si>
  <si>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</si>
  <si>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</si>
  <si>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</si>
  <si>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</si>
  <si>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</si>
  <si>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</si>
  <si>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</si>
  <si>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</si>
  <si>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</si>
  <si>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</si>
  <si>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</si>
  <si>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</si>
  <si>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</si>
  <si>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</si>
  <si>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</si>
  <si>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</si>
  <si>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</si>
  <si>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</si>
  <si>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</si>
  <si>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</si>
  <si>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</si>
  <si>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</si>
  <si>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</si>
  <si>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</si>
  <si>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</si>
  <si>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</si>
  <si>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</si>
  <si>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</si>
  <si>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</si>
  <si>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</si>
  <si>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</si>
  <si>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</si>
  <si>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</si>
  <si>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</si>
  <si>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</si>
  <si>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</si>
  <si>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</si>
  <si>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</si>
  <si>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</si>
  <si>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</si>
  <si>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</si>
  <si>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</si>
  <si>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</si>
  <si>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</si>
  <si>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</si>
  <si>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</si>
  <si>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</si>
  <si>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</si>
  <si>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</si>
  <si>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</si>
  <si>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</si>
  <si>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</si>
  <si>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</si>
  <si>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</si>
  <si>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</si>
  <si>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</si>
  <si>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</si>
  <si>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</si>
  <si>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</si>
  <si>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</si>
  <si>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</si>
  <si>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</si>
  <si>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</si>
  <si>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</si>
  <si>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</si>
  <si>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</si>
  <si>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</si>
  <si>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</si>
  <si>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</si>
  <si>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</si>
  <si>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</si>
  <si>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</si>
  <si>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</si>
  <si>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</si>
  <si>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</si>
  <si>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</si>
  <si>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</si>
  <si>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</si>
  <si>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</si>
  <si>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</si>
  <si>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</si>
  <si>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</si>
  <si>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</si>
  <si>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</si>
  <si>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</si>
  <si>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</si>
  <si>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</si>
  <si>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</si>
  <si>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</si>
  <si>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</si>
  <si>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</si>
  <si>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</si>
  <si>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</si>
  <si>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</si>
  <si>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</si>
  <si>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</si>
  <si>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</si>
  <si>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</si>
  <si>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</si>
  <si>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</si>
  <si>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</si>
  <si>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</si>
  <si>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</si>
  <si>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</si>
  <si>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</si>
  <si>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</si>
  <si>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</si>
  <si>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</si>
  <si>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</si>
  <si>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</si>
  <si>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</si>
  <si>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</si>
  <si>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</si>
  <si>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</si>
  <si>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</si>
  <si>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</si>
  <si>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</si>
  <si>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</si>
  <si>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</si>
  <si>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</si>
  <si>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</si>
  <si>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</si>
  <si>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</si>
  <si>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</si>
  <si>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</si>
  <si>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</si>
  <si>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</si>
  <si>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</si>
  <si>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</si>
  <si>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</si>
  <si>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</si>
  <si>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</si>
  <si>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</si>
  <si>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</si>
  <si>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</si>
  <si>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</si>
  <si>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</si>
  <si>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</si>
  <si>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</si>
  <si>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</si>
  <si>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</si>
  <si>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</si>
  <si>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</si>
  <si>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</si>
  <si>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</si>
  <si>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</si>
  <si>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</si>
  <si>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</si>
  <si>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</si>
  <si>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</si>
  <si>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</si>
  <si>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</si>
  <si>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</si>
  <si>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</si>
  <si>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</si>
  <si>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</si>
  <si>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</si>
  <si>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</si>
  <si>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</si>
  <si>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</si>
  <si>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</si>
  <si>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</si>
  <si>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</si>
  <si>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</si>
  <si>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</si>
  <si>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</si>
  <si>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</si>
  <si>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</si>
  <si>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</si>
  <si>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</si>
  <si>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</si>
  <si>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</si>
  <si>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</si>
  <si>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</si>
  <si>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</si>
  <si>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</si>
  <si>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</si>
  <si>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</si>
  <si>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</si>
  <si>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</si>
  <si>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</si>
  <si>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</si>
  <si>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</si>
  <si>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</si>
  <si>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</si>
  <si>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</si>
  <si>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</si>
  <si>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</si>
  <si>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</si>
  <si>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</si>
  <si>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</si>
  <si>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</si>
  <si>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</si>
  <si>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</si>
  <si>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</si>
  <si>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</si>
  <si>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</si>
  <si>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</si>
  <si>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</si>
  <si>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</si>
  <si>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</si>
  <si>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</si>
  <si>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</si>
  <si>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</si>
  <si>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</si>
  <si>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</si>
  <si>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</si>
  <si>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</si>
  <si>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</si>
  <si>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</si>
  <si>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</si>
  <si>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</si>
  <si>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</si>
  <si>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</si>
  <si>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</si>
  <si>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</si>
  <si>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</si>
  <si>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</si>
  <si>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</si>
  <si>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</si>
  <si>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</si>
  <si>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</si>
  <si>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</si>
  <si>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</si>
  <si>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</si>
  <si>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</si>
  <si>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</si>
  <si>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</si>
  <si>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</si>
  <si>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</si>
  <si>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</si>
  <si>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</si>
  <si>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</si>
  <si>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</si>
  <si>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</si>
  <si>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</si>
  <si>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</si>
  <si>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</si>
  <si>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</si>
  <si>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</si>
  <si>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</si>
  <si>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</si>
  <si>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</si>
  <si>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</si>
  <si>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</si>
  <si>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</si>
  <si>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</si>
  <si>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</si>
  <si>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</si>
  <si>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</si>
  <si>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</si>
  <si>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</si>
  <si>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</si>
  <si>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</si>
  <si>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</si>
  <si>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</si>
  <si>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</si>
  <si>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</si>
  <si>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</si>
  <si>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</si>
  <si>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</si>
  <si>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</si>
  <si>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</si>
  <si>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</si>
  <si>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</si>
  <si>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</si>
  <si>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</si>
  <si>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</si>
  <si>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</si>
  <si>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</si>
  <si>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</si>
  <si>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</si>
  <si>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</si>
  <si>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</si>
  <si>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</si>
  <si>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</si>
  <si>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</si>
  <si>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</si>
  <si>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</si>
  <si>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</si>
  <si>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</si>
  <si>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</si>
  <si>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</si>
  <si>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</si>
  <si>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</si>
  <si>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</si>
  <si>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</si>
  <si>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</si>
  <si>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</si>
  <si>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</si>
  <si>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</si>
  <si>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</si>
  <si>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</si>
  <si>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</si>
  <si>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</si>
  <si>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</si>
  <si>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</si>
  <si>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</si>
  <si>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</si>
  <si>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</si>
  <si>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</si>
  <si>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</si>
  <si>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</si>
  <si>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</si>
  <si>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</si>
  <si>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</si>
  <si>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</si>
  <si>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</si>
  <si>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</si>
  <si>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</si>
  <si>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</si>
  <si>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</si>
  <si>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</si>
  <si>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</si>
  <si>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</si>
  <si>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</si>
  <si>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</si>
  <si>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</si>
  <si>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</si>
  <si>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</si>
  <si>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</si>
  <si>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</si>
  <si>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</si>
  <si>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</si>
  <si>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</si>
  <si>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</si>
  <si>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</si>
  <si>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</si>
  <si>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</si>
  <si>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</si>
  <si>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</si>
  <si>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</si>
  <si>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</si>
  <si>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</si>
  <si>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</si>
  <si>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</si>
  <si>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</si>
  <si>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</si>
  <si>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</si>
  <si>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</si>
  <si>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</si>
  <si>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</si>
  <si>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</si>
  <si>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</si>
  <si>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</si>
  <si>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</si>
  <si>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</si>
  <si>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</si>
  <si>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</si>
  <si>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</si>
  <si>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</si>
  <si>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</si>
  <si>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</si>
  <si>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</si>
  <si>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</si>
  <si>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</si>
  <si>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</si>
  <si>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</si>
  <si>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</si>
  <si>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</si>
  <si>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</si>
  <si>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</si>
  <si>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</si>
  <si>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</si>
  <si>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</si>
  <si>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</si>
  <si>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</si>
  <si>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</si>
  <si>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</si>
  <si>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</si>
  <si>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</si>
  <si>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</si>
  <si>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</si>
  <si>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</si>
  <si>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</si>
  <si>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</si>
  <si>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</si>
  <si>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</si>
  <si>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</si>
  <si>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</si>
  <si>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</si>
  <si>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</si>
  <si>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</si>
  <si>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</si>
  <si>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</si>
  <si>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</si>
  <si>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</si>
  <si>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</si>
  <si>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</si>
  <si>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</si>
  <si>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</si>
  <si>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</si>
  <si>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</si>
  <si>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</si>
  <si>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</si>
  <si>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</si>
  <si>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</si>
  <si>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</si>
  <si>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</si>
  <si>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</si>
  <si>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</si>
  <si>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</si>
  <si>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</si>
  <si>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</si>
  <si>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</si>
  <si>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</si>
  <si>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</si>
  <si>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</si>
  <si>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</si>
  <si>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</si>
  <si>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</si>
  <si>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</si>
  <si>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</si>
  <si>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</si>
  <si>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</si>
  <si>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</si>
  <si>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</si>
  <si>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</si>
  <si>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</si>
  <si>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</si>
  <si>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</si>
  <si>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</si>
  <si>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</si>
  <si>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</si>
  <si>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</si>
  <si>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</si>
  <si>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</si>
  <si>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</si>
  <si>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</si>
  <si>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</si>
  <si>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</si>
  <si>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</si>
  <si>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</si>
  <si>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</si>
  <si>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</si>
  <si>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</si>
  <si>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</si>
  <si>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</si>
  <si>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</si>
  <si>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</si>
  <si>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</si>
  <si>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</si>
  <si>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</si>
  <si>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</si>
  <si>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</si>
  <si>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</si>
  <si>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</si>
  <si>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</si>
  <si>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</si>
  <si>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</si>
  <si>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</si>
  <si>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</si>
  <si>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</si>
  <si>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</si>
  <si>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</si>
  <si>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</si>
  <si>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</si>
  <si>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</si>
  <si>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</si>
  <si>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</si>
  <si>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</si>
  <si>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</si>
  <si>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</si>
  <si>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</si>
  <si>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</si>
  <si>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</si>
  <si>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</si>
  <si>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</si>
  <si>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</si>
  <si>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</si>
  <si>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</si>
  <si>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</si>
  <si>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</si>
  <si>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</si>
  <si>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</si>
  <si>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</si>
  <si>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</si>
  <si>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</si>
  <si>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</si>
  <si>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</si>
  <si>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</si>
  <si>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</si>
  <si>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</si>
  <si>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</si>
  <si>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</si>
  <si>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</si>
  <si>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</si>
  <si>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</si>
  <si>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</si>
  <si>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</si>
  <si>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</si>
  <si>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</si>
  <si>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</si>
  <si>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</si>
  <si>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</si>
  <si>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</si>
  <si>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</si>
  <si>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</si>
  <si>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</si>
  <si>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</si>
  <si>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</si>
  <si>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</si>
  <si>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</si>
  <si>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</si>
  <si>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</si>
  <si>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</si>
  <si>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</si>
  <si>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</si>
  <si>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</si>
  <si>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</si>
  <si>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</si>
  <si>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</si>
  <si>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</si>
  <si>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</si>
  <si>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</si>
  <si>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</si>
  <si>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</si>
  <si>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</si>
  <si>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</si>
  <si>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</si>
  <si>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</si>
  <si>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</si>
  <si>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</si>
  <si>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</si>
  <si>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</si>
  <si>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</si>
  <si>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</si>
  <si>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</si>
  <si>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</si>
  <si>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</si>
  <si>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</si>
  <si>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</si>
  <si>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</si>
  <si>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</si>
  <si>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</si>
  <si>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</si>
  <si>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</si>
  <si>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</si>
  <si>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</si>
  <si>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</si>
  <si>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</si>
  <si>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</si>
  <si>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</si>
  <si>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</si>
  <si>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</si>
  <si>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</si>
  <si>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</si>
  <si>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</si>
  <si>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</si>
  <si>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</si>
  <si>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</si>
  <si>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</si>
  <si>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</si>
  <si>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</si>
  <si>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</si>
  <si>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</si>
  <si>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</si>
  <si>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</si>
  <si>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</si>
  <si>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</si>
  <si>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</si>
  <si>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</si>
  <si>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</si>
  <si>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</si>
  <si>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</si>
  <si>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</si>
  <si>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</si>
  <si>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</si>
  <si>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</si>
  <si>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</si>
  <si>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</si>
  <si>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</si>
  <si>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</si>
  <si>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</si>
  <si>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</si>
  <si>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</si>
  <si>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</si>
  <si>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</si>
  <si>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</si>
  <si>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</si>
  <si>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</si>
  <si>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</si>
  <si>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</si>
  <si>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</si>
  <si>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</si>
  <si>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</si>
  <si>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</si>
  <si>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</si>
  <si>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</si>
  <si>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</si>
  <si>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</si>
  <si>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</si>
  <si>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</si>
  <si>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</si>
  <si>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</si>
  <si>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</si>
  <si>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</si>
  <si>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</si>
  <si>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</si>
  <si>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</si>
  <si>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</si>
  <si>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</si>
  <si>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</si>
  <si>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</si>
  <si>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</si>
  <si>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</si>
  <si>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</si>
  <si>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</si>
  <si>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</si>
  <si>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</si>
  <si>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</si>
  <si>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</si>
  <si>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</si>
  <si>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</si>
  <si>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</si>
  <si>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</si>
  <si>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</si>
  <si>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</si>
  <si>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</si>
  <si>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</si>
  <si>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</si>
  <si>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</si>
  <si>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</si>
  <si>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</si>
  <si>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</si>
  <si>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</si>
  <si>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</si>
  <si>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</si>
  <si>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</si>
  <si>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</si>
  <si>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</si>
  <si>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</si>
  <si>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</si>
  <si>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</si>
  <si>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</si>
  <si>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</si>
  <si>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</si>
  <si>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</si>
  <si>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</si>
  <si>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</si>
  <si>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</si>
  <si>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</si>
  <si>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</si>
  <si>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</si>
  <si>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</si>
  <si>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</si>
  <si>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</si>
  <si>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</si>
  <si>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</si>
  <si>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</si>
  <si>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</si>
  <si>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</si>
  <si>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</si>
  <si>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</si>
  <si>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</si>
  <si>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</si>
  <si>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</si>
  <si>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</si>
  <si>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</si>
  <si>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</si>
  <si>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</si>
  <si>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</si>
  <si>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</si>
  <si>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</si>
  <si>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</si>
  <si>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</si>
  <si>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</si>
  <si>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</si>
  <si>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</si>
  <si>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</si>
  <si>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</si>
  <si>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</si>
  <si>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</si>
  <si>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</si>
  <si>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</si>
  <si>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</si>
  <si>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</si>
  <si>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</si>
  <si>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</si>
  <si>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</si>
  <si>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</si>
  <si>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</si>
  <si>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</si>
  <si>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</si>
  <si>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</si>
  <si>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</si>
  <si>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</si>
  <si>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</si>
  <si>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</si>
  <si>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</si>
  <si>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</si>
  <si>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</si>
  <si>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</si>
  <si>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</si>
  <si>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</si>
  <si>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</si>
  <si>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</si>
  <si>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</si>
  <si>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</si>
  <si>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</si>
  <si>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</si>
  <si>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</si>
  <si>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</si>
  <si>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</si>
  <si>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</si>
  <si>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</si>
  <si>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</si>
  <si>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</si>
  <si>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</si>
  <si>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</si>
  <si>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</si>
  <si>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</si>
  <si>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</si>
  <si>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</si>
  <si>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</si>
  <si>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</si>
  <si>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</si>
  <si>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</si>
  <si>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</si>
  <si>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</si>
  <si>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</si>
  <si>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</si>
  <si>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</si>
  <si>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</si>
  <si>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</si>
  <si>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</si>
  <si>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</si>
  <si>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</si>
  <si>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</si>
  <si>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</si>
  <si>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</si>
  <si>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</si>
  <si>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</si>
  <si>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</si>
  <si>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</si>
  <si>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</si>
  <si>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</si>
  <si>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</si>
  <si>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</si>
  <si>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</si>
  <si>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</si>
  <si>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</si>
  <si>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</si>
  <si>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</si>
  <si>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</si>
  <si>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</si>
  <si>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</si>
  <si>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</si>
  <si>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</si>
  <si>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</si>
  <si>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</si>
  <si>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</si>
  <si>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</si>
  <si>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</si>
  <si>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</si>
  <si>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</si>
  <si>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</si>
  <si>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</si>
  <si>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</si>
  <si>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</si>
  <si>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</si>
  <si>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</si>
  <si>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</si>
  <si>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</si>
  <si>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</si>
  <si>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</si>
  <si>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</si>
  <si>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</si>
  <si>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</si>
  <si>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</si>
  <si>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</si>
  <si>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</si>
  <si>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</si>
  <si>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</si>
  <si>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</si>
  <si>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</si>
  <si>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</si>
  <si>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</si>
  <si>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</si>
  <si>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</si>
  <si>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</si>
  <si>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</si>
  <si>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</si>
  <si>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</si>
  <si>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</si>
  <si>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</si>
  <si>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</si>
  <si>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</si>
  <si>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</si>
  <si>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</si>
  <si>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</si>
  <si>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</si>
  <si>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</si>
  <si>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</si>
  <si>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</si>
  <si>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</si>
  <si>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</si>
  <si>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</si>
  <si>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</si>
  <si>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</si>
  <si>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</si>
  <si>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</si>
  <si>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</si>
  <si>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</si>
  <si>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</si>
  <si>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</si>
  <si>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</si>
  <si>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</si>
  <si>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</si>
  <si>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</si>
  <si>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</si>
  <si>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</si>
  <si>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</si>
  <si>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</si>
  <si>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</si>
  <si>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</si>
  <si>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</si>
  <si>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</si>
  <si>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</si>
  <si>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</si>
  <si>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</si>
  <si>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</si>
  <si>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</si>
  <si>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</si>
  <si>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</si>
  <si>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</si>
  <si>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</si>
  <si>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</si>
  <si>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</si>
  <si>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</si>
  <si>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</si>
  <si>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</si>
  <si>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</si>
  <si>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</si>
  <si>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</si>
  <si>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</si>
  <si>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</si>
  <si>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</si>
  <si>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</si>
  <si>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</si>
  <si>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</si>
  <si>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</si>
  <si>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</si>
  <si>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</si>
  <si>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</si>
  <si>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</si>
  <si>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</si>
  <si>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</si>
  <si>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</si>
  <si>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</si>
  <si>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</si>
  <si>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</si>
  <si>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</si>
  <si>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</si>
  <si>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</si>
  <si>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</si>
  <si>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</si>
  <si>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</si>
  <si>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</si>
  <si>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</si>
  <si>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</si>
  <si>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</si>
  <si>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</si>
  <si>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</si>
  <si>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</si>
  <si>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</si>
  <si>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</si>
  <si>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</si>
  <si>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</si>
  <si>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</si>
  <si>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</si>
  <si>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</si>
  <si>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</si>
  <si>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</si>
  <si>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</si>
  <si>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</si>
  <si>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</si>
  <si>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</si>
  <si>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</si>
  <si>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</si>
  <si>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</si>
  <si>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</si>
  <si>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</si>
  <si>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</si>
  <si>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</si>
  <si>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</si>
  <si>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</si>
  <si>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</si>
  <si>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</si>
  <si>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</si>
  <si>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</si>
  <si>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</si>
  <si>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</si>
  <si>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</si>
  <si>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</si>
  <si>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</si>
  <si>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</si>
  <si>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</si>
  <si>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</si>
  <si>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</si>
  <si>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</si>
  <si>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</si>
  <si>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</si>
  <si>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</si>
  <si>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</si>
  <si>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</si>
  <si>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</si>
  <si>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</si>
  <si>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</si>
  <si>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</si>
  <si>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</si>
  <si>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</si>
  <si>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</si>
  <si>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</si>
  <si>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</si>
  <si>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</si>
  <si>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</si>
  <si>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</si>
  <si>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</si>
  <si>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</si>
  <si>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</si>
  <si>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</si>
  <si>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</si>
  <si>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</si>
  <si>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</si>
  <si>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</si>
  <si>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</si>
  <si>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</si>
  <si>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</si>
  <si>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</si>
  <si>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</si>
  <si>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</si>
  <si>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</si>
  <si>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</si>
  <si>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</si>
  <si>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</si>
  <si>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</si>
  <si>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</si>
  <si>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</si>
  <si>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</si>
  <si>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</si>
  <si>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</si>
  <si>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</si>
  <si>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</si>
  <si>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</si>
  <si>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</si>
  <si>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</si>
  <si>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</si>
  <si>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</si>
  <si>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</si>
  <si>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</si>
  <si>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</si>
  <si>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</si>
  <si>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</si>
  <si>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</si>
  <si>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</si>
  <si>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</si>
  <si>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</si>
  <si>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</si>
  <si>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</si>
  <si>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</si>
  <si>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</si>
  <si>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</si>
  <si>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</si>
  <si>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</si>
  <si>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</si>
  <si>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</si>
  <si>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</si>
  <si>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</si>
  <si>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</si>
  <si>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</si>
  <si>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</si>
  <si>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</si>
  <si>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</si>
  <si>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</si>
  <si>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</si>
  <si>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</si>
  <si>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</si>
  <si>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</si>
  <si>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</si>
  <si>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</si>
  <si>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</si>
  <si>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</si>
  <si>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</si>
  <si>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</si>
  <si>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</si>
  <si>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</si>
  <si>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</si>
  <si>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</si>
  <si>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</si>
  <si>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</si>
  <si>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</si>
  <si>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</si>
  <si>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</si>
  <si>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</si>
  <si>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</si>
  <si>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</si>
  <si>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</si>
  <si>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</si>
  <si>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</si>
  <si>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</si>
  <si>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</si>
  <si>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</si>
  <si>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</si>
  <si>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</si>
  <si>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</si>
  <si>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</si>
  <si>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</si>
  <si>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</si>
  <si>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</si>
  <si>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</si>
  <si>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</si>
  <si>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</si>
  <si>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</si>
  <si>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</si>
  <si>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</si>
  <si>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</si>
  <si>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</si>
  <si>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</si>
  <si>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</si>
  <si>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</si>
  <si>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</si>
  <si>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</si>
  <si>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</si>
  <si>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</si>
  <si>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</si>
  <si>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</si>
  <si>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</si>
  <si>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</si>
  <si>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</si>
  <si>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</si>
  <si>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</si>
  <si>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</si>
  <si>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</si>
  <si>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</si>
  <si>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</si>
  <si>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</si>
  <si>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</si>
  <si>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</si>
  <si>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</si>
  <si>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</si>
  <si>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</si>
  <si>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</si>
  <si>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</si>
  <si>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</si>
  <si>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</si>
  <si>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</si>
  <si>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</si>
  <si>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</si>
  <si>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</si>
  <si>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</si>
  <si>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</si>
  <si>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</si>
  <si>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</si>
  <si>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</si>
  <si>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</si>
  <si>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</si>
  <si>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</si>
  <si>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</si>
  <si>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</si>
  <si>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</si>
  <si>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</si>
  <si>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</si>
  <si>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</si>
  <si>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</si>
  <si>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</si>
  <si>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</si>
  <si>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</si>
  <si>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</si>
  <si>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</si>
  <si>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</si>
  <si>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</si>
  <si>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</si>
  <si>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</si>
  <si>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</si>
  <si>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</si>
  <si>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</si>
  <si>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</si>
  <si>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</si>
  <si>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</si>
  <si>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</si>
  <si>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</si>
  <si>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</si>
  <si>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</si>
  <si>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</si>
  <si>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</si>
  <si>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</si>
  <si>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</si>
  <si>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</si>
  <si>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</si>
  <si>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</si>
  <si>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</si>
  <si>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</si>
  <si>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</si>
  <si>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</si>
  <si>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</si>
  <si>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</si>
  <si>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</si>
  <si>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</si>
  <si>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</si>
  <si>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</si>
  <si>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</si>
  <si>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</si>
  <si>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</si>
  <si>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</si>
  <si>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</si>
  <si>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</si>
  <si>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</si>
  <si>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</si>
  <si>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</si>
  <si>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</si>
  <si>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</si>
  <si>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</si>
  <si>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</si>
  <si>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</si>
  <si>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</si>
  <si>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</si>
  <si>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</si>
  <si>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</si>
  <si>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</si>
  <si>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</si>
  <si>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</si>
  <si>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</si>
  <si>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</si>
  <si>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</si>
  <si>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</si>
  <si>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</si>
  <si>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</si>
  <si>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</si>
  <si>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</si>
  <si>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</si>
  <si>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</si>
  <si>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</si>
  <si>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</si>
  <si>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</si>
  <si>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</si>
  <si>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</si>
  <si>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</si>
  <si>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</si>
  <si>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</si>
  <si>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</si>
  <si>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</si>
  <si>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</si>
  <si>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</si>
  <si>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</si>
  <si>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</si>
  <si>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</si>
  <si>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</si>
  <si>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</si>
  <si>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</si>
  <si>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</si>
  <si>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</si>
  <si>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</si>
  <si>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</si>
  <si>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</si>
  <si>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</si>
  <si>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</si>
  <si>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</si>
  <si>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</si>
  <si>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</si>
  <si>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</si>
  <si>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</si>
  <si>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</si>
  <si>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</si>
  <si>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</si>
  <si>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</si>
  <si>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</si>
  <si>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</si>
  <si>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</si>
  <si>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</si>
  <si>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</si>
  <si>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</si>
  <si>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</si>
  <si>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</si>
  <si>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</si>
  <si>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</si>
  <si>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</si>
  <si>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</si>
  <si>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</si>
  <si>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</si>
  <si>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</si>
  <si>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</si>
  <si>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</si>
  <si>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</si>
  <si>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</si>
  <si>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</si>
  <si>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</si>
  <si>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</si>
  <si>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</si>
  <si>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</si>
  <si>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</si>
  <si>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</si>
  <si>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</si>
  <si>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</si>
  <si>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</si>
  <si>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</si>
  <si>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</si>
  <si>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</si>
  <si>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</si>
  <si>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</si>
  <si>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</si>
  <si>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</si>
  <si>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</si>
  <si>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</si>
  <si>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</si>
  <si>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</si>
  <si>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</si>
  <si>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</si>
  <si>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</si>
  <si>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</si>
  <si>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</si>
  <si>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</si>
  <si>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</si>
  <si>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</si>
  <si>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</si>
  <si>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</si>
  <si>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</si>
  <si>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</si>
  <si>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</si>
  <si>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</si>
  <si>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</si>
  <si>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</si>
  <si>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</si>
  <si>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</si>
  <si>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</si>
  <si>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</si>
  <si>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</si>
  <si>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</si>
  <si>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</si>
  <si>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</si>
  <si>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</si>
  <si>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</si>
  <si>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</si>
  <si>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</si>
  <si>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</si>
  <si>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</si>
  <si>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</si>
  <si>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</si>
  <si>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</si>
  <si>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</si>
  <si>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</si>
  <si>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</si>
  <si>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</si>
  <si>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</si>
  <si>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</si>
  <si>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</si>
  <si>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</si>
  <si>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</si>
  <si>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</si>
  <si>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</si>
  <si>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</si>
  <si>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</si>
  <si>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</si>
  <si>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</si>
  <si>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</si>
  <si>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</si>
  <si>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</si>
  <si>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</si>
  <si>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</si>
  <si>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</si>
  <si>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</si>
  <si>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</si>
  <si>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</si>
  <si>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</si>
  <si>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</si>
  <si>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</si>
  <si>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</si>
  <si>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</si>
  <si>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</si>
  <si>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</si>
  <si>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</si>
  <si>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</si>
  <si>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</si>
  <si>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</si>
  <si>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</si>
  <si>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</si>
  <si>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</si>
  <si>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</si>
  <si>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</si>
  <si>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</si>
  <si>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</si>
  <si>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</si>
  <si>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</si>
  <si>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</si>
  <si>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</si>
  <si>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</si>
  <si>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</si>
  <si>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</si>
  <si>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</si>
  <si>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</si>
  <si>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</si>
  <si>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</si>
  <si>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</si>
  <si>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</si>
  <si>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</si>
  <si>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</si>
  <si>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</si>
  <si>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</si>
  <si>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</si>
  <si>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</si>
  <si>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</si>
  <si>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</si>
  <si>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</si>
  <si>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</si>
  <si>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</si>
  <si>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</si>
  <si>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</si>
  <si>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</si>
  <si>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</si>
  <si>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</si>
  <si>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</si>
  <si>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</si>
  <si>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</si>
  <si>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</si>
  <si>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</si>
  <si>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</si>
  <si>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</si>
  <si>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</si>
  <si>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</si>
  <si>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</si>
  <si>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</si>
  <si>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</si>
  <si>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</si>
  <si>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</si>
  <si>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</si>
  <si>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</si>
  <si>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</si>
  <si>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</si>
  <si>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</si>
  <si>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</si>
  <si>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</si>
  <si>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</si>
  <si>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</si>
  <si>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</si>
  <si>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</si>
  <si>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</si>
  <si>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</si>
  <si>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</si>
  <si>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</si>
  <si>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</si>
  <si>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</si>
  <si>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</si>
  <si>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</si>
  <si>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</si>
  <si>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</si>
  <si>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</si>
  <si>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</si>
  <si>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</si>
  <si>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</si>
  <si>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</si>
  <si>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</si>
  <si>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</si>
  <si>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</si>
  <si>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</si>
  <si>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</si>
  <si>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</si>
  <si>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</si>
  <si>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</si>
  <si>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</si>
  <si>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</si>
  <si>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</si>
  <si>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</si>
  <si>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</si>
  <si>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</si>
  <si>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</si>
  <si>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</si>
  <si>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</si>
  <si>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</si>
  <si>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</si>
  <si>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</si>
  <si>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</si>
  <si>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</si>
  <si>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</si>
  <si>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</si>
  <si>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</si>
  <si>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</si>
  <si>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</si>
  <si>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</si>
  <si>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</si>
  <si>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</si>
  <si>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</si>
  <si>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</si>
  <si>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</si>
  <si>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</si>
  <si>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</si>
  <si>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</si>
  <si>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</si>
  <si>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</si>
  <si>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</si>
  <si>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</si>
  <si>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</si>
  <si>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</si>
  <si>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</si>
  <si>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</si>
  <si>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</si>
  <si>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</si>
  <si>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</si>
  <si>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</si>
  <si>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</si>
  <si>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</si>
  <si>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</si>
  <si>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</si>
  <si>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</si>
  <si>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</si>
  <si>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</si>
  <si>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</si>
  <si>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</si>
  <si>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</si>
  <si>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</si>
  <si>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</si>
  <si>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</si>
  <si>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</si>
  <si>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</si>
  <si>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</si>
  <si>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</si>
  <si>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</si>
  <si>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</si>
  <si>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</si>
  <si>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</si>
  <si>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</si>
  <si>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</si>
  <si>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</si>
  <si>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</si>
  <si>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</si>
  <si>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</si>
  <si>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</si>
  <si>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</si>
  <si>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</si>
  <si>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</si>
  <si>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</si>
  <si>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</si>
  <si>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</si>
  <si>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</si>
  <si>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</si>
  <si>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</si>
  <si>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</si>
  <si>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</si>
  <si>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</si>
  <si>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</si>
  <si>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</si>
  <si>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</si>
  <si>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</si>
  <si>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</si>
  <si>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</si>
  <si>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</si>
  <si>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</si>
  <si>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</si>
  <si>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</si>
  <si>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</si>
  <si>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</si>
  <si>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</si>
  <si>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</si>
  <si>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</si>
  <si>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</si>
  <si>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</si>
  <si>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</si>
  <si>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</si>
  <si>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</si>
  <si>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</si>
  <si>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</si>
  <si>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</si>
  <si>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</si>
  <si>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</si>
  <si>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</si>
  <si>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</si>
  <si>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</si>
  <si>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</si>
  <si>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</si>
  <si>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</si>
  <si>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</si>
  <si>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</si>
  <si>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</si>
  <si>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</si>
  <si>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</si>
  <si>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</si>
  <si>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</si>
  <si>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</si>
  <si>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</si>
  <si>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</si>
  <si>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</si>
  <si>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</si>
  <si>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</si>
  <si>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</si>
  <si>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</si>
  <si>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</si>
  <si>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</si>
  <si>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</si>
  <si>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</si>
  <si>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</si>
  <si>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</si>
  <si>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</si>
  <si>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</si>
  <si>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</si>
  <si>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</si>
  <si>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</si>
  <si>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</si>
  <si>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</si>
  <si>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</si>
  <si>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</si>
  <si>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</si>
  <si>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</si>
  <si>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</si>
  <si>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</si>
  <si>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</si>
  <si>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</si>
  <si>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</si>
  <si>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</si>
  <si>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</si>
  <si>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</si>
  <si>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</si>
  <si>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</si>
  <si>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</si>
  <si>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</si>
  <si>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</si>
  <si>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</si>
  <si>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</si>
  <si>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</si>
  <si>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</si>
  <si>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</si>
  <si>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</si>
  <si>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</si>
  <si>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</si>
  <si>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</si>
  <si>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</si>
  <si>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</si>
  <si>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</si>
  <si>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</si>
  <si>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</si>
  <si>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</si>
  <si>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</si>
  <si>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</si>
  <si>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</si>
  <si>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</si>
  <si>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</si>
  <si>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</si>
  <si>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</si>
  <si>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</si>
  <si>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</si>
  <si>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</si>
  <si>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</si>
  <si>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</si>
  <si>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</si>
  <si>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</si>
  <si>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</si>
  <si>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</si>
  <si>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</si>
  <si>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</si>
  <si>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</si>
  <si>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</si>
  <si>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</si>
  <si>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</si>
  <si>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</si>
  <si>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</si>
  <si>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</si>
  <si>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</si>
  <si>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</si>
  <si>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</si>
  <si>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</si>
  <si>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</si>
  <si>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</si>
  <si>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</si>
  <si>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</si>
  <si>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</si>
  <si>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</si>
  <si>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</si>
  <si>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</si>
  <si>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</si>
  <si>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</si>
  <si>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</si>
  <si>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</si>
  <si>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</si>
  <si>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</si>
  <si>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</si>
  <si>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</si>
  <si>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</si>
  <si>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</si>
  <si>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</si>
  <si>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</si>
  <si>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</si>
  <si>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</si>
  <si>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</si>
  <si>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</si>
  <si>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</si>
  <si>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</si>
  <si>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</si>
  <si>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</si>
  <si>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</si>
  <si>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</si>
  <si>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</si>
  <si>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</si>
  <si>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</si>
  <si>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</si>
  <si>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</si>
  <si>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</si>
  <si>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</si>
  <si>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</si>
  <si>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</si>
  <si>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</si>
  <si>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</si>
  <si>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</si>
  <si>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</si>
  <si>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</si>
  <si>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</si>
  <si>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</si>
  <si>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</si>
  <si>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</si>
  <si>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</si>
  <si>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</si>
  <si>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</si>
  <si>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</si>
  <si>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</si>
  <si>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</si>
  <si>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</si>
  <si>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</si>
  <si>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</si>
  <si>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</si>
  <si>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</si>
  <si>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</si>
  <si>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</si>
  <si>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</si>
  <si>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</si>
  <si>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</si>
  <si>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</si>
  <si>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</si>
  <si>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</si>
  <si>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</si>
  <si>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</si>
  <si>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</si>
  <si>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</si>
  <si>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</si>
  <si>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</si>
  <si>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</si>
  <si>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</si>
  <si>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</si>
  <si>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</si>
  <si>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</si>
  <si>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</si>
  <si>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</si>
  <si>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</si>
  <si>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</si>
  <si>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</si>
  <si>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</si>
  <si>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</si>
  <si>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</si>
  <si>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</si>
  <si>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</si>
  <si>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</si>
  <si>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</si>
  <si>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</si>
  <si>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</si>
  <si>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</si>
  <si>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</si>
  <si>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</si>
  <si>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</si>
  <si>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</si>
  <si>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</si>
  <si>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</si>
  <si>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</si>
  <si>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</si>
  <si>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</si>
  <si>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</si>
  <si>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</si>
  <si>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</si>
  <si>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</si>
  <si>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</si>
  <si>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</si>
  <si>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</si>
  <si>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</si>
  <si>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</si>
  <si>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</si>
  <si>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</si>
  <si>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</si>
  <si>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</si>
  <si>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</si>
  <si>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</si>
  <si>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</si>
  <si>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</si>
  <si>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</si>
  <si>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</si>
  <si>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</si>
  <si>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</si>
  <si>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</si>
  <si>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</si>
  <si>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</si>
  <si>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</si>
  <si>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</si>
  <si>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</si>
  <si>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</si>
  <si>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</si>
  <si>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</si>
  <si>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</si>
  <si>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</si>
  <si>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</si>
  <si>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</si>
  <si>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</si>
  <si>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</si>
  <si>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</si>
  <si>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</si>
  <si>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</si>
  <si>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</si>
  <si>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</si>
  <si>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</si>
  <si>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</si>
  <si>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</si>
  <si>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</si>
  <si>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</si>
  <si>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</si>
  <si>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</si>
  <si>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</si>
  <si>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</si>
  <si>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</si>
  <si>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</si>
  <si>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</si>
  <si>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</si>
  <si>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</si>
  <si>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</si>
  <si>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</si>
  <si>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</si>
  <si>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</si>
  <si>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</si>
  <si>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</si>
  <si>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</si>
  <si>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</si>
  <si>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</si>
  <si>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</si>
  <si>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</si>
  <si>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</si>
  <si>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</si>
  <si>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</si>
  <si>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</si>
  <si>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</si>
  <si>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</si>
  <si>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</si>
  <si>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</si>
  <si>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</si>
  <si>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</si>
  <si>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</si>
  <si>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</si>
  <si>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</si>
  <si>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</si>
  <si>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</si>
  <si>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</si>
  <si>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</si>
  <si>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</si>
  <si>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</si>
  <si>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</si>
  <si>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</si>
  <si>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</si>
  <si>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</si>
  <si>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</si>
  <si>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</si>
  <si>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</si>
  <si>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</si>
  <si>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</si>
  <si>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</si>
  <si>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</si>
  <si>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</si>
  <si>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</si>
  <si>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</si>
  <si>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</si>
  <si>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</si>
  <si>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</si>
  <si>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</si>
  <si>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</si>
  <si>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</si>
  <si>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</si>
  <si>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</si>
  <si>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</si>
  <si>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</si>
  <si>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</si>
  <si>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</si>
  <si>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</si>
  <si>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</si>
  <si>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</si>
  <si>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</si>
  <si>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</si>
  <si>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</si>
  <si>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</si>
  <si>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</si>
  <si>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</si>
  <si>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</si>
  <si>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</si>
  <si>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</si>
  <si>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</si>
  <si>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</si>
  <si>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</si>
  <si>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</si>
  <si>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</si>
  <si>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</si>
  <si>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</si>
  <si>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</si>
  <si>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</si>
  <si>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</si>
  <si>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</si>
  <si>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</si>
  <si>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</si>
  <si>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</si>
  <si>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</si>
  <si>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</si>
  <si>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</si>
  <si>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</si>
  <si>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</si>
  <si>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</si>
  <si>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</si>
  <si>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</si>
  <si>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</si>
  <si>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</si>
  <si>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</si>
  <si>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</si>
  <si>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</si>
  <si>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</si>
  <si>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</si>
  <si>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</si>
  <si>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</si>
  <si>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</si>
  <si>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</si>
  <si>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</si>
  <si>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</si>
  <si>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</si>
  <si>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</si>
  <si>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</si>
  <si>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</si>
  <si>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</si>
  <si>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</si>
  <si>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</si>
  <si>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</si>
  <si>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</si>
  <si>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</si>
  <si>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</si>
  <si>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</si>
  <si>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</si>
  <si>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</si>
  <si>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</si>
  <si>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</si>
  <si>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</si>
  <si>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</si>
  <si>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</si>
  <si>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</si>
  <si>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</si>
  <si>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</si>
  <si>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</si>
  <si>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</si>
  <si>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</si>
  <si>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</si>
  <si>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</si>
  <si>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</si>
  <si>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</si>
  <si>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</si>
  <si>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</si>
  <si>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</si>
  <si>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</si>
  <si>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</si>
  <si>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</si>
  <si>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</si>
  <si>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</si>
  <si>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</si>
  <si>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</si>
  <si>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</si>
  <si>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</si>
  <si>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</si>
  <si>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</si>
  <si>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</si>
  <si>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</si>
  <si>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</si>
  <si>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</si>
  <si>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</si>
  <si>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</si>
  <si>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</si>
  <si>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</si>
  <si>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</si>
  <si>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</si>
  <si>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</si>
  <si>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</si>
  <si>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</si>
  <si>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</si>
  <si>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</si>
  <si>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</si>
  <si>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</si>
  <si>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</si>
  <si>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</si>
  <si>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</si>
  <si>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</si>
  <si>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</si>
  <si>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</si>
  <si>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</si>
  <si>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</si>
  <si>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</si>
  <si>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</si>
  <si>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</si>
  <si>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</si>
  <si>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</si>
  <si>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</si>
  <si>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</si>
  <si>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</si>
  <si>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</si>
  <si>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</si>
  <si>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</si>
  <si>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</si>
  <si>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</si>
  <si>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</si>
  <si>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</si>
  <si>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</si>
  <si>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</si>
  <si>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</si>
  <si>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</si>
  <si>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</si>
  <si>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</si>
  <si>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</si>
  <si>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</si>
  <si>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</si>
  <si>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</si>
  <si>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</si>
  <si>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</si>
  <si>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</si>
  <si>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</si>
  <si>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</si>
  <si>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</si>
  <si>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</si>
  <si>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</si>
  <si>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</si>
  <si>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</si>
  <si>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</si>
  <si>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</si>
  <si>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</si>
  <si>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</si>
  <si>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</si>
  <si>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</si>
  <si>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</si>
  <si>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</si>
  <si>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</si>
  <si>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</si>
  <si>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</si>
  <si>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</si>
  <si>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</si>
  <si>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</si>
  <si>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</si>
  <si>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</si>
  <si>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</si>
  <si>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</si>
  <si>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</si>
  <si>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</si>
  <si>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</si>
  <si>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</si>
  <si>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</si>
  <si>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</si>
  <si>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</si>
  <si>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</si>
  <si>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</si>
  <si>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</si>
  <si>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</si>
  <si>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</si>
  <si>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</si>
  <si>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</si>
  <si>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</si>
  <si>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</si>
  <si>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</si>
  <si>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</si>
  <si>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</si>
  <si>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</si>
  <si>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</si>
  <si>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</si>
  <si>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</si>
  <si>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</si>
  <si>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</si>
  <si>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</si>
  <si>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</si>
  <si>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</si>
  <si>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</si>
  <si>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</si>
  <si>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</si>
  <si>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</si>
  <si>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</si>
  <si>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</si>
  <si>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</si>
  <si>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</si>
  <si>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</si>
  <si>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</si>
  <si>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</si>
  <si>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</si>
  <si>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</si>
  <si>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</si>
  <si>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</si>
  <si>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</si>
  <si>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</si>
  <si>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</si>
  <si>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</si>
  <si>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</si>
  <si>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</si>
  <si>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</si>
  <si>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</si>
  <si>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</si>
  <si>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</si>
  <si>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</si>
  <si>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</si>
  <si>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</si>
  <si>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</si>
  <si>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</si>
  <si>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</si>
  <si>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</si>
  <si>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</si>
  <si>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</si>
  <si>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</si>
  <si>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</si>
  <si>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</si>
  <si>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</si>
  <si>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</si>
  <si>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</si>
  <si>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</si>
  <si>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</si>
  <si>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</si>
  <si>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</si>
  <si>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</si>
  <si>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</si>
  <si>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</si>
  <si>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</si>
  <si>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</si>
  <si>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</si>
  <si>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</si>
  <si>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</si>
  <si>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</si>
  <si>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</si>
  <si>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</si>
  <si>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</si>
  <si>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</si>
  <si>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</si>
  <si>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</si>
  <si>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</si>
  <si>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</si>
  <si>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</si>
  <si>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</si>
  <si>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</si>
  <si>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</si>
  <si>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</si>
  <si>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</si>
  <si>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</si>
  <si>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</si>
  <si>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</si>
  <si>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</si>
  <si>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</si>
  <si>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</si>
  <si>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</si>
  <si>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</si>
  <si>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</si>
  <si>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</si>
  <si>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</si>
  <si>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</si>
  <si>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</si>
  <si>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</si>
  <si>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</si>
  <si>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</si>
  <si>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</si>
  <si>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</si>
  <si>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</si>
  <si>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</si>
  <si>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</si>
  <si>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</si>
  <si>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</si>
  <si>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</si>
  <si>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</si>
  <si>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</si>
  <si>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</si>
  <si>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</si>
  <si>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</si>
  <si>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</si>
  <si>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</si>
  <si>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</si>
  <si>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</si>
  <si>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</si>
  <si>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</si>
  <si>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</si>
  <si>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</si>
  <si>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</si>
  <si>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</si>
  <si>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</si>
  <si>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</si>
  <si>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</si>
  <si>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</si>
  <si>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</si>
  <si>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</si>
  <si>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</si>
  <si>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</si>
  <si>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</si>
  <si>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</si>
  <si>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</si>
  <si>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</si>
  <si>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</si>
  <si>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</si>
  <si>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</si>
  <si>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</si>
  <si>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</si>
  <si>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</si>
  <si>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</si>
  <si>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</si>
  <si>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</si>
  <si>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</si>
  <si>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</si>
  <si>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</si>
  <si>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</si>
  <si>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</si>
  <si>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</si>
  <si>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</si>
  <si>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</si>
  <si>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</si>
  <si>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</si>
  <si>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</si>
  <si>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</si>
  <si>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</si>
  <si>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</si>
  <si>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</si>
  <si>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</si>
  <si>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</si>
  <si>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</si>
  <si>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</si>
  <si>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</si>
  <si>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</si>
  <si>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</si>
  <si>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</si>
  <si>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</si>
  <si>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</si>
  <si>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</si>
  <si>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</si>
  <si>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</si>
  <si>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</si>
  <si>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</si>
  <si>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</si>
  <si>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</si>
  <si>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</si>
  <si>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</si>
  <si>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</si>
  <si>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</si>
  <si>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</si>
  <si>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</si>
  <si>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</si>
  <si>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</si>
  <si>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</si>
  <si>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</si>
  <si>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</si>
  <si>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</si>
  <si>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</si>
  <si>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</si>
  <si>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</si>
  <si>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</si>
  <si>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</si>
  <si>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</si>
  <si>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</si>
  <si>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</si>
  <si>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</si>
  <si>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</si>
  <si>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</si>
  <si>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</si>
  <si>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</si>
  <si>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</si>
  <si>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</si>
  <si>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</si>
  <si>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</si>
  <si>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</si>
  <si>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</si>
  <si>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</si>
  <si>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</si>
  <si>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</si>
  <si>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</si>
  <si>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</si>
  <si>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</si>
  <si>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</si>
  <si>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</si>
  <si>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</si>
  <si>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</si>
  <si>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</si>
  <si>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</si>
  <si>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</si>
  <si>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</si>
  <si>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</si>
  <si>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</si>
  <si>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</si>
  <si>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</si>
  <si>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</si>
  <si>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</si>
  <si>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</si>
  <si>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</si>
  <si>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</si>
  <si>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</si>
  <si>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</si>
  <si>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</si>
  <si>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</si>
  <si>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</si>
  <si>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</si>
  <si>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</si>
  <si>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</si>
  <si>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</si>
  <si>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</si>
  <si>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</si>
  <si>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</si>
  <si>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</si>
  <si>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</si>
  <si>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</si>
  <si>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</si>
  <si>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</si>
  <si>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</si>
  <si>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</si>
  <si>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</si>
  <si>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</si>
  <si>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</si>
  <si>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</si>
  <si>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</si>
  <si>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</si>
  <si>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</si>
  <si>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</si>
  <si>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</si>
  <si>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</si>
  <si>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</si>
  <si>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</si>
  <si>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</si>
  <si>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</si>
  <si>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</si>
  <si>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</si>
  <si>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</si>
  <si>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</si>
  <si>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</si>
  <si>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</si>
  <si>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</si>
  <si>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</si>
  <si>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</si>
  <si>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</si>
  <si>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</si>
  <si>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</si>
  <si>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</si>
  <si>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</si>
  <si>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</si>
  <si>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</si>
  <si>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</si>
  <si>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</si>
  <si>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</si>
  <si>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</si>
  <si>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</si>
  <si>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</si>
  <si>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</si>
  <si>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</si>
  <si>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</si>
  <si>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</si>
  <si>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</si>
  <si>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</si>
  <si>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</si>
  <si>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</si>
  <si>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</si>
  <si>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</si>
  <si>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</si>
  <si>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</si>
  <si>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</si>
  <si>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</si>
  <si>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</si>
  <si>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</si>
  <si>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</si>
  <si>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</si>
  <si>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</si>
  <si>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</si>
  <si>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</si>
  <si>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</si>
  <si>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</si>
  <si>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</si>
  <si>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</si>
  <si>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</si>
  <si>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</si>
  <si>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</si>
  <si>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</si>
  <si>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</si>
  <si>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</si>
  <si>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</si>
  <si>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</si>
  <si>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</si>
  <si>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</si>
  <si>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</si>
  <si>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</si>
  <si>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</si>
  <si>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</si>
  <si>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</si>
  <si>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</si>
  <si>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</si>
  <si>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</si>
  <si>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</si>
  <si>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</si>
  <si>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</si>
  <si>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</si>
  <si>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</si>
  <si>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</si>
  <si>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</si>
  <si>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</si>
  <si>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</si>
  <si>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</si>
  <si>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</si>
  <si>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</si>
  <si>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</si>
  <si>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</si>
  <si>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</si>
  <si>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</si>
  <si>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</si>
  <si>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</si>
  <si>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</si>
  <si>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</si>
  <si>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</si>
  <si>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</si>
  <si>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</si>
  <si>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</si>
  <si>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</si>
  <si>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</si>
  <si>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</si>
  <si>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</si>
  <si>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</si>
  <si>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</si>
  <si>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</si>
  <si>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</si>
  <si>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</si>
  <si>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</si>
  <si>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</si>
  <si>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</si>
  <si>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</si>
  <si>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</si>
  <si>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</si>
  <si>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</si>
  <si>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</si>
  <si>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</si>
  <si>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</si>
  <si>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</si>
  <si>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</si>
  <si>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</si>
  <si>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</si>
  <si>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</si>
  <si>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</si>
  <si>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</si>
  <si>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</si>
  <si>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</si>
  <si>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</si>
  <si>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</si>
  <si>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</si>
  <si>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</si>
  <si>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</si>
  <si>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</si>
  <si>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</si>
  <si>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</si>
  <si>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</si>
  <si>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</si>
  <si>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</si>
  <si>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</si>
  <si>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</si>
  <si>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</si>
  <si>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</si>
  <si>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</si>
  <si>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</si>
  <si>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</si>
  <si>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</si>
  <si>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</si>
  <si>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</si>
  <si>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</si>
  <si>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</si>
  <si>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</si>
  <si>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</si>
  <si>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</si>
  <si>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</si>
  <si>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</si>
  <si>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</si>
  <si>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</si>
  <si>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</si>
  <si>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</si>
  <si>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</si>
  <si>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</si>
  <si>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</si>
  <si>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</si>
  <si>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</si>
  <si>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</si>
  <si>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</si>
  <si>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</si>
  <si>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</si>
  <si>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</si>
  <si>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</si>
  <si>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</si>
  <si>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</si>
  <si>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</si>
  <si>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</si>
  <si>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</si>
  <si>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</si>
  <si>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</si>
  <si>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</si>
  <si>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</si>
  <si>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</si>
  <si>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</si>
  <si>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</si>
  <si>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</si>
  <si>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</si>
  <si>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</si>
  <si>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</si>
  <si>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</si>
  <si>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</si>
  <si>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</si>
  <si>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</si>
  <si>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</si>
  <si>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</si>
  <si>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</si>
  <si>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</si>
  <si>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</si>
  <si>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</si>
  <si>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</si>
  <si>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</si>
  <si>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</si>
  <si>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</si>
  <si>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</si>
  <si>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</si>
  <si>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</si>
  <si>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</si>
  <si>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</si>
  <si>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</si>
  <si>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</si>
  <si>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</si>
  <si>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</si>
  <si>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</si>
  <si>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</si>
  <si>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</si>
  <si>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</si>
  <si>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</si>
  <si>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</si>
  <si>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</si>
  <si>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</si>
  <si>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</si>
  <si>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</si>
  <si>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</si>
  <si>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</si>
  <si>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</si>
  <si>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</si>
  <si>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</si>
  <si>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</si>
  <si>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</si>
  <si>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</si>
  <si>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</si>
  <si>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</si>
  <si>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</si>
  <si>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</si>
  <si>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</si>
  <si>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</si>
  <si>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</si>
  <si>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</si>
  <si>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</si>
  <si>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</si>
  <si>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</si>
  <si>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</si>
  <si>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</si>
  <si>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</si>
  <si>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</si>
  <si>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</si>
  <si>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</si>
  <si>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</si>
  <si>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</si>
  <si>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</si>
  <si>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</si>
  <si>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</si>
  <si>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</si>
  <si>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</si>
  <si>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</si>
  <si>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</si>
  <si>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</si>
  <si>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</si>
  <si>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</si>
  <si>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</si>
  <si>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</si>
  <si>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</si>
  <si>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</si>
  <si>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</si>
  <si>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</si>
  <si>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</si>
  <si>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</si>
  <si>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</si>
  <si>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</si>
  <si>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</si>
  <si>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</si>
  <si>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</si>
  <si>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</si>
  <si>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</si>
  <si>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</si>
  <si>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</si>
  <si>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</si>
  <si>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</si>
  <si>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</si>
  <si>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</si>
  <si>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</si>
  <si>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</si>
  <si>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</si>
  <si>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</si>
  <si>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</si>
  <si>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</si>
  <si>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</si>
  <si>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</si>
  <si>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</si>
  <si>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</si>
  <si>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</si>
  <si>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</si>
  <si>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</si>
  <si>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</si>
  <si>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</si>
  <si>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</si>
  <si>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</si>
  <si>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</si>
  <si>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</si>
  <si>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</si>
  <si>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</si>
  <si>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</si>
  <si>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</si>
  <si>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</si>
  <si>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</si>
  <si>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</si>
  <si>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</si>
  <si>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</si>
  <si>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</si>
  <si>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</si>
  <si>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</si>
  <si>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</si>
  <si>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</si>
  <si>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</si>
  <si>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</si>
  <si>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</si>
  <si>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</si>
  <si>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</si>
  <si>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</si>
  <si>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</si>
  <si>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</si>
  <si>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</si>
  <si>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</si>
  <si>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</si>
  <si>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</si>
  <si>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</si>
  <si>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</si>
  <si>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</si>
  <si>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</si>
  <si>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</si>
  <si>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</si>
  <si>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</si>
  <si>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</si>
  <si>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</si>
  <si>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</si>
  <si>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</si>
  <si>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</si>
  <si>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</si>
  <si>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</si>
  <si>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</si>
  <si>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</si>
  <si>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</si>
  <si>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</si>
  <si>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</si>
  <si>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</si>
  <si>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</si>
  <si>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</si>
  <si>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</si>
  <si>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</si>
  <si>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</si>
  <si>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</si>
  <si>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</si>
  <si>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</si>
  <si>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</si>
  <si>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</si>
  <si>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</si>
  <si>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</si>
  <si>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</si>
  <si>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</si>
  <si>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</si>
  <si>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</si>
  <si>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</si>
  <si>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</si>
  <si>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</si>
  <si>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</si>
  <si>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</si>
  <si>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</si>
  <si>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</si>
  <si>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</si>
  <si>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</si>
  <si>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</si>
  <si>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</si>
  <si>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</si>
  <si>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</si>
  <si>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</si>
  <si>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</si>
  <si>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</si>
  <si>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</si>
  <si>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</si>
  <si>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</si>
  <si>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</si>
  <si>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</si>
  <si>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</si>
  <si>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</si>
  <si>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</si>
  <si>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</si>
  <si>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</si>
  <si>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</si>
  <si>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</si>
  <si>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</si>
  <si>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</si>
  <si>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</si>
  <si>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</si>
  <si>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</si>
  <si>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</si>
  <si>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</si>
  <si>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</si>
  <si>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</si>
  <si>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</si>
  <si>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</si>
  <si>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</si>
  <si>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</si>
  <si>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</si>
  <si>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</si>
  <si>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</si>
  <si>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</si>
  <si>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</si>
  <si>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</si>
  <si>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</si>
  <si>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</si>
  <si>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</si>
  <si>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</si>
  <si>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</si>
  <si>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</si>
  <si>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</si>
  <si>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</si>
  <si>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</si>
  <si>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</si>
  <si>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</si>
  <si>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</si>
  <si>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</si>
  <si>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</si>
  <si>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</si>
  <si>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</si>
  <si>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</si>
  <si>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</si>
  <si>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</si>
  <si>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</si>
  <si>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</si>
  <si>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</si>
  <si>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</si>
  <si>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</si>
  <si>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</si>
  <si>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</si>
  <si>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</si>
  <si>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</si>
  <si>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</si>
  <si>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</si>
  <si>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</si>
  <si>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</si>
  <si>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</si>
  <si>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</si>
  <si>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</si>
  <si>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</si>
  <si>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</si>
  <si>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</si>
  <si>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</si>
  <si>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</si>
  <si>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</si>
  <si>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</si>
  <si>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</si>
  <si>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</si>
  <si>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</si>
  <si>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</si>
  <si>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</si>
  <si>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</si>
  <si>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</si>
  <si>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</si>
  <si>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</si>
  <si>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</si>
  <si>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</si>
  <si>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</si>
  <si>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</si>
  <si>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</si>
  <si>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</si>
  <si>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</si>
  <si>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</si>
  <si>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</si>
  <si>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</si>
  <si>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</si>
  <si>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</si>
  <si>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</si>
  <si>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</si>
  <si>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</si>
  <si>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</si>
  <si>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</si>
  <si>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</si>
  <si>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</si>
  <si>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</si>
  <si>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</si>
  <si>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</si>
  <si>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</si>
  <si>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</si>
  <si>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</si>
  <si>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</si>
  <si>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</si>
  <si>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</si>
  <si>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</si>
  <si>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</si>
  <si>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</si>
  <si>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</si>
  <si>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</si>
  <si>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</si>
  <si>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</si>
  <si>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</si>
  <si>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</si>
  <si>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</si>
  <si>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</si>
  <si>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</si>
  <si>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</si>
  <si>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</si>
  <si>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</si>
  <si>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</si>
  <si>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</si>
  <si>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</si>
  <si>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</si>
  <si>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</si>
  <si>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</si>
  <si>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</si>
  <si>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</si>
  <si>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</si>
  <si>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</si>
  <si>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</si>
  <si>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</si>
  <si>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</si>
  <si>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</si>
  <si>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</si>
  <si>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</si>
  <si>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</si>
  <si>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</si>
  <si>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</si>
  <si>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</si>
  <si>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</si>
  <si>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</si>
  <si>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</si>
  <si>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</si>
  <si>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</si>
  <si>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</si>
  <si>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</si>
  <si>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</si>
  <si>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</si>
  <si>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</si>
  <si>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</si>
  <si>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</si>
  <si>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</si>
  <si>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</si>
  <si>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</si>
  <si>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</si>
  <si>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</si>
  <si>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</si>
  <si>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</si>
  <si>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</si>
  <si>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</si>
  <si>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</si>
  <si>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</si>
  <si>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</si>
  <si>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</si>
  <si>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</si>
  <si>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</si>
  <si>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</si>
  <si>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</si>
  <si>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</si>
  <si>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</si>
  <si>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</si>
  <si>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</si>
  <si>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</si>
  <si>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</si>
  <si>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</si>
  <si>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</si>
  <si>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</si>
  <si>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</si>
  <si>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</si>
  <si>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</si>
  <si>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</si>
  <si>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</si>
  <si>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</si>
  <si>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</si>
  <si>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</si>
  <si>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</si>
  <si>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</si>
  <si>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</si>
  <si>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</si>
  <si>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</si>
  <si>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</si>
  <si>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</si>
  <si>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</si>
  <si>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</si>
  <si>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</si>
  <si>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</si>
  <si>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</si>
  <si>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</si>
  <si>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</si>
  <si>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</si>
  <si>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</si>
  <si>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</si>
  <si>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</si>
  <si>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</si>
  <si>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</si>
  <si>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</si>
  <si>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</si>
  <si>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</si>
  <si>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</si>
  <si>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</si>
  <si>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</si>
  <si>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</si>
  <si>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</si>
  <si>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</si>
  <si>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</si>
  <si>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</si>
  <si>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</si>
  <si>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</si>
  <si>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</si>
  <si>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</si>
  <si>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</si>
  <si>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</si>
  <si>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</si>
  <si>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</si>
  <si>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</si>
  <si>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</si>
  <si>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</si>
  <si>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</si>
  <si>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</si>
  <si>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</si>
  <si>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</si>
  <si>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</si>
  <si>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</si>
  <si>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</si>
  <si>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</si>
  <si>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</si>
  <si>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</si>
  <si>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</si>
  <si>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</si>
  <si>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</si>
  <si>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</si>
  <si>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</si>
  <si>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</si>
  <si>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</si>
  <si>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</si>
  <si>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</si>
  <si>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</si>
  <si>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</si>
  <si>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</si>
  <si>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</si>
  <si>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</si>
  <si>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</si>
  <si>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</si>
  <si>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</si>
  <si>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</si>
  <si>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</si>
  <si>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</si>
  <si>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</si>
  <si>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</si>
  <si>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</si>
  <si>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</si>
  <si>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</si>
  <si>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</si>
  <si>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</si>
  <si>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</si>
  <si>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</si>
  <si>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</si>
  <si>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</si>
  <si>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</si>
  <si>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</si>
  <si>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</si>
  <si>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</si>
  <si>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</si>
  <si>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</si>
  <si>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</si>
  <si>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</si>
  <si>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</si>
  <si>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</si>
  <si>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</si>
  <si>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</si>
  <si>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</si>
  <si>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</si>
  <si>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</si>
  <si>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</si>
  <si>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</si>
  <si>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</si>
  <si>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</si>
  <si>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</si>
  <si>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</si>
  <si>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</si>
  <si>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</si>
  <si>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</si>
  <si>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</si>
  <si>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</si>
  <si>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</si>
  <si>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</si>
  <si>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</si>
  <si>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</si>
  <si>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</si>
  <si>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</si>
  <si>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</si>
  <si>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</si>
  <si>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</si>
  <si>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</si>
  <si>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</si>
  <si>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</si>
  <si>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</si>
  <si>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</si>
  <si>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</si>
  <si>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</si>
  <si>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</si>
  <si>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</si>
  <si>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</si>
  <si>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</si>
  <si>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</si>
  <si>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</si>
  <si>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</si>
  <si>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</si>
  <si>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</si>
  <si>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</si>
  <si>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</si>
  <si>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</si>
  <si>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</si>
  <si>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</si>
  <si>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</si>
  <si>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</si>
  <si>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</si>
  <si>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</si>
  <si>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</si>
  <si>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</si>
  <si>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</si>
  <si>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</si>
  <si>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</si>
  <si>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</si>
  <si>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</si>
  <si>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</si>
  <si>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</si>
  <si>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</si>
  <si>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</si>
  <si>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</si>
  <si>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</si>
  <si>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</si>
  <si>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</si>
  <si>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</si>
  <si>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</si>
  <si>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</si>
  <si>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</si>
  <si>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</si>
  <si>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</si>
  <si>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</si>
  <si>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</si>
  <si>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</si>
  <si>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</si>
  <si>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</si>
  <si>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</si>
  <si>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</si>
  <si>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</si>
  <si>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</si>
  <si>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</si>
  <si>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</si>
  <si>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</si>
  <si>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</si>
  <si>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</si>
  <si>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</si>
  <si>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</si>
  <si>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</si>
  <si>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</si>
  <si>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</si>
  <si>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</si>
  <si>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</si>
  <si>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</si>
  <si>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</si>
  <si>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</si>
  <si>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</si>
  <si>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</si>
  <si>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</si>
  <si>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</si>
  <si>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</si>
  <si>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</si>
  <si>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</si>
  <si>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</si>
  <si>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</si>
  <si>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</si>
  <si>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</si>
  <si>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</si>
  <si>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</si>
  <si>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</si>
  <si>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</si>
  <si>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</si>
  <si>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</si>
  <si>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</si>
  <si>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</si>
  <si>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</si>
  <si>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</si>
  <si>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</si>
  <si>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</si>
  <si>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</si>
  <si>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</si>
  <si>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</si>
  <si>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</si>
  <si>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</si>
  <si>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</si>
  <si>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</si>
  <si>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</si>
  <si>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</si>
  <si>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</si>
  <si>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</si>
  <si>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</si>
  <si>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</si>
  <si>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</si>
  <si>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</si>
  <si>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</si>
  <si>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</si>
  <si>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</si>
  <si>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</si>
  <si>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</si>
  <si>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</si>
  <si>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</si>
  <si>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</si>
  <si>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</si>
  <si>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</si>
  <si>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</si>
  <si>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</si>
  <si>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</si>
  <si>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</si>
  <si>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</si>
  <si>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</si>
  <si>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</si>
  <si>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</si>
  <si>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</si>
  <si>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</si>
  <si>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</si>
  <si>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</si>
  <si>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</si>
  <si>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</si>
  <si>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</si>
  <si>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</si>
  <si>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</si>
  <si>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</si>
  <si>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</si>
  <si>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</si>
  <si>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</si>
  <si>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</si>
  <si>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</si>
  <si>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</si>
  <si>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</si>
  <si>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</si>
  <si>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</si>
  <si>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</si>
  <si>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</si>
  <si>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</si>
  <si>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</si>
  <si>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</si>
  <si>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</si>
  <si>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</si>
  <si>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</si>
  <si>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</si>
  <si>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</si>
  <si>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</si>
  <si>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</si>
  <si>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</si>
  <si>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</si>
  <si>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</si>
  <si>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</si>
  <si>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</si>
  <si>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</si>
  <si>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</si>
  <si>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</si>
  <si>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</si>
  <si>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</si>
  <si>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</si>
  <si>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</si>
  <si>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</si>
  <si>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</si>
  <si>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</si>
  <si>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</si>
  <si>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</si>
  <si>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</si>
  <si>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</si>
  <si>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</si>
  <si>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</si>
  <si>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</si>
  <si>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</si>
  <si>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</si>
  <si>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</si>
  <si>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</si>
  <si>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</si>
  <si>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</si>
  <si>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</si>
  <si>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</si>
  <si>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</si>
  <si>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</si>
  <si>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</si>
  <si>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</si>
  <si>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</si>
  <si>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</si>
  <si>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</si>
  <si>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</si>
  <si>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</si>
  <si>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</si>
  <si>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</si>
  <si>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</si>
  <si>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</si>
  <si>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</si>
  <si>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</si>
  <si>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</si>
  <si>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</si>
  <si>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</si>
  <si>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</si>
  <si>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</si>
  <si>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</si>
  <si>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</si>
  <si>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</si>
  <si>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</si>
  <si>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</si>
  <si>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</si>
  <si>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</si>
  <si>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</si>
  <si>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</si>
  <si>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</si>
  <si>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</si>
  <si>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</si>
  <si>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</si>
  <si>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</si>
  <si>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</si>
  <si>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</si>
  <si>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</si>
  <si>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</si>
  <si>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</si>
  <si>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</si>
  <si>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</si>
  <si>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</si>
  <si>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</si>
  <si>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</si>
  <si>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</si>
  <si>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</si>
  <si>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</si>
  <si>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</si>
  <si>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</si>
  <si>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</si>
  <si>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</si>
  <si>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</si>
  <si>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</si>
  <si>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</si>
  <si>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</si>
  <si>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</si>
  <si>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</si>
  <si>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</si>
  <si>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</si>
  <si>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</si>
  <si>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</si>
  <si>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</si>
  <si>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</si>
  <si>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</si>
  <si>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</si>
  <si>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</si>
  <si>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</si>
  <si>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</si>
  <si>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</si>
  <si>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</si>
  <si>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</si>
  <si>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</si>
  <si>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</si>
  <si>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</si>
  <si>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</si>
  <si>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</si>
  <si>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</si>
  <si>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</si>
  <si>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</si>
  <si>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</si>
  <si>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</si>
  <si>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</si>
  <si>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</si>
  <si>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</si>
  <si>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</si>
  <si>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</si>
  <si>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</si>
  <si>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</si>
  <si>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</si>
  <si>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</si>
  <si>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</si>
  <si>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</si>
  <si>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</si>
  <si>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</si>
  <si>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</si>
  <si>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</si>
  <si>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</si>
  <si>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</si>
  <si>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</si>
  <si>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</si>
  <si>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</si>
  <si>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</si>
  <si>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</si>
  <si>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</si>
  <si>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</si>
  <si>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</si>
  <si>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</si>
  <si>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</si>
  <si>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</si>
  <si>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</si>
  <si>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</si>
  <si>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</si>
  <si>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</si>
  <si>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</si>
  <si>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</si>
  <si>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</si>
  <si>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</si>
  <si>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</si>
  <si>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</si>
  <si>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</si>
  <si>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</si>
  <si>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</si>
  <si>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</si>
  <si>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</si>
  <si>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</si>
  <si>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</si>
  <si>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</si>
  <si>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</si>
  <si>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</si>
  <si>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</si>
  <si>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</si>
  <si>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</si>
  <si>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</si>
  <si>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</si>
  <si>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</si>
  <si>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</si>
  <si>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</si>
  <si>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</si>
  <si>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</si>
  <si>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</si>
  <si>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</si>
  <si>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</si>
  <si>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</si>
  <si>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</si>
  <si>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</si>
  <si>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</si>
  <si>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</si>
  <si>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</si>
  <si>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</si>
  <si>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</si>
  <si>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</si>
  <si>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</si>
  <si>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</si>
  <si>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</si>
  <si>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</si>
  <si>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</si>
  <si>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</si>
  <si>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</si>
  <si>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</si>
  <si>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</si>
  <si>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</si>
  <si>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</si>
  <si>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</si>
  <si>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</si>
  <si>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</si>
  <si>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</si>
  <si>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</si>
  <si>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</si>
  <si>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</si>
  <si>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</si>
  <si>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</si>
  <si>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</si>
  <si>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</si>
  <si>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</si>
  <si>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</si>
  <si>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</si>
  <si>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</si>
  <si>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</si>
  <si>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</si>
  <si>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</si>
  <si>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</si>
  <si>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</si>
  <si>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</si>
  <si>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</si>
  <si>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</si>
  <si>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</si>
  <si>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</si>
  <si>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</si>
  <si>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</si>
  <si>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</si>
  <si>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</si>
  <si>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</si>
  <si>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</si>
  <si>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</si>
  <si>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</si>
  <si>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</si>
  <si>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</si>
  <si>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</si>
  <si>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</si>
  <si>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</si>
  <si>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</si>
  <si>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</si>
  <si>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</si>
  <si>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</si>
  <si>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</si>
  <si>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</si>
  <si>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</si>
  <si>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</si>
  <si>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</si>
  <si>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</si>
  <si>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</si>
  <si>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</si>
  <si>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</si>
  <si>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</si>
  <si>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</si>
  <si>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</si>
  <si>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</si>
  <si>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</si>
  <si>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</si>
  <si>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</si>
  <si>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</si>
  <si>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</si>
  <si>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</si>
  <si>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</si>
  <si>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</si>
  <si>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</si>
  <si>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</si>
  <si>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</si>
  <si>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</si>
  <si>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</si>
  <si>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</si>
  <si>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</si>
  <si>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</si>
  <si>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</si>
  <si>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</si>
  <si>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</si>
  <si>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</si>
  <si>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</si>
  <si>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</si>
  <si>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</si>
  <si>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</si>
  <si>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</si>
  <si>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</si>
  <si>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</si>
  <si>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</si>
  <si>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</si>
  <si>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</si>
  <si>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</si>
  <si>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</si>
  <si>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</si>
  <si>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</si>
  <si>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</si>
  <si>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</si>
  <si>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</si>
  <si>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</si>
  <si>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</si>
  <si>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</si>
  <si>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</si>
  <si>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</si>
  <si>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</si>
  <si>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</si>
  <si>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</si>
  <si>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</si>
  <si>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</si>
  <si>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</si>
  <si>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</si>
  <si>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</si>
  <si>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</si>
  <si>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</si>
  <si>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</si>
  <si>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</si>
  <si>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</si>
  <si>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</si>
  <si>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</si>
  <si>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</si>
  <si>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</si>
  <si>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</si>
  <si>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</si>
  <si>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</si>
  <si>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</si>
  <si>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</si>
  <si>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</si>
  <si>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</si>
  <si>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</si>
  <si>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</si>
  <si>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</si>
  <si>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</si>
  <si>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</si>
  <si>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</si>
  <si>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</si>
  <si>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</si>
  <si>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</si>
  <si>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</si>
  <si>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</si>
  <si>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</si>
  <si>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</si>
  <si>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</si>
  <si>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</si>
  <si>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</si>
  <si>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</si>
  <si>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</si>
  <si>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</si>
  <si>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</si>
  <si>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</si>
  <si>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</si>
  <si>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</si>
  <si>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</si>
  <si>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</si>
  <si>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</si>
  <si>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</si>
  <si>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</si>
  <si>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</si>
  <si>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</si>
  <si>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</si>
  <si>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</si>
  <si>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</si>
  <si>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</si>
  <si>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</si>
  <si>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</si>
  <si>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</si>
  <si>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</si>
  <si>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</si>
  <si>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</si>
  <si>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</si>
  <si>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</si>
  <si>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</si>
  <si>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</si>
  <si>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</si>
  <si>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</si>
  <si>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</si>
  <si>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</si>
  <si>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</si>
  <si>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</si>
  <si>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</si>
  <si>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</si>
  <si>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</si>
  <si>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</si>
  <si>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</si>
  <si>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</si>
  <si>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</si>
  <si>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</si>
  <si>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</si>
  <si>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</si>
  <si>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</si>
  <si>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</si>
  <si>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</si>
  <si>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</si>
  <si>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</si>
  <si>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</si>
  <si>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</si>
  <si>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</si>
  <si>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</si>
  <si>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</si>
  <si>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</si>
  <si>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</si>
  <si>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</si>
  <si>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</si>
  <si>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</si>
  <si>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</si>
  <si>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</si>
  <si>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</si>
  <si>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</si>
  <si>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</si>
  <si>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</si>
  <si>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</si>
  <si>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</si>
  <si>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</si>
  <si>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</si>
  <si>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</si>
  <si>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</si>
  <si>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</si>
  <si>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</si>
  <si>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</si>
  <si>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</si>
  <si>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</si>
  <si>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</si>
  <si>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</si>
  <si>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</si>
  <si>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</si>
  <si>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</si>
  <si>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</si>
  <si>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</si>
  <si>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</si>
  <si>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</si>
  <si>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</si>
  <si>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</si>
  <si>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</si>
  <si>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</si>
  <si>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</si>
  <si>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</si>
  <si>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</si>
  <si>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</si>
  <si>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</si>
  <si>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</si>
  <si>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</si>
  <si>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</si>
  <si>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</si>
  <si>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</si>
  <si>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</si>
  <si>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</si>
  <si>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</si>
  <si>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</si>
  <si>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</si>
  <si>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</si>
  <si>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</si>
  <si>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</si>
  <si>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</si>
  <si>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</si>
  <si>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</si>
  <si>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</si>
  <si>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</si>
  <si>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</si>
  <si>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</si>
  <si>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</si>
  <si>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</si>
  <si>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</si>
  <si>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</si>
  <si>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</si>
  <si>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</si>
  <si>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</si>
  <si>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</si>
  <si>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</si>
  <si>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</si>
  <si>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</si>
  <si>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</si>
  <si>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</si>
  <si>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</si>
  <si>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</si>
  <si>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</si>
  <si>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</si>
  <si>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</si>
  <si>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</si>
  <si>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</si>
  <si>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</si>
  <si>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</si>
  <si>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</si>
  <si>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</si>
  <si>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</si>
  <si>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</si>
  <si>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</si>
  <si>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</si>
  <si>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</si>
  <si>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</si>
  <si>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</si>
  <si>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</si>
  <si>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</si>
  <si>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</si>
  <si>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</si>
  <si>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</si>
  <si>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</si>
  <si>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</si>
  <si>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</si>
  <si>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</si>
  <si>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</si>
  <si>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</si>
  <si>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</si>
  <si>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</si>
  <si>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</si>
  <si>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</si>
  <si>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</si>
  <si>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</si>
  <si>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</si>
  <si>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</si>
  <si>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</si>
  <si>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</si>
  <si>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</si>
  <si>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</si>
  <si>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</si>
  <si>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</si>
  <si>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</si>
  <si>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</si>
  <si>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</si>
  <si>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</si>
  <si>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</si>
  <si>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</si>
  <si>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</si>
  <si>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</si>
  <si>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</si>
  <si>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</si>
  <si>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</si>
  <si>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</si>
  <si>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</si>
  <si>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</si>
  <si>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</si>
  <si>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</si>
  <si>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</si>
  <si>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</si>
  <si>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</si>
  <si>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</si>
  <si>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</si>
  <si>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</si>
  <si>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</si>
  <si>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</si>
  <si>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</si>
  <si>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</si>
  <si>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</si>
  <si>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</si>
  <si>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</si>
  <si>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</si>
  <si>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</si>
  <si>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</si>
  <si>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</si>
  <si>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</si>
  <si>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</si>
  <si>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</si>
  <si>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</si>
  <si>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</si>
  <si>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</si>
  <si>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</si>
  <si>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</si>
  <si>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</si>
  <si>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</si>
  <si>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</si>
  <si>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</si>
  <si>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</si>
  <si>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</si>
  <si>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</si>
  <si>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</si>
  <si>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</si>
  <si>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</si>
  <si>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</si>
  <si>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</si>
  <si>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</si>
  <si>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</si>
  <si>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</si>
  <si>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</si>
  <si>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</si>
  <si>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</si>
  <si>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</si>
  <si>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</si>
  <si>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</si>
  <si>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</si>
  <si>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</si>
  <si>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</si>
  <si>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</si>
  <si>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</si>
  <si>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</si>
  <si>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</si>
  <si>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</si>
  <si>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</si>
  <si>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</si>
  <si>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</si>
  <si>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</si>
  <si>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</si>
  <si>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</si>
  <si>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</si>
  <si>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</si>
  <si>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</si>
  <si>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</si>
  <si>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</si>
  <si>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</si>
  <si>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</si>
  <si>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</si>
  <si>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</si>
  <si>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</si>
  <si>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</si>
  <si>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</si>
  <si>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</si>
  <si>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</si>
  <si>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</si>
  <si>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</si>
  <si>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</si>
  <si>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</si>
  <si>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</si>
  <si>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</si>
  <si>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</si>
  <si>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</si>
  <si>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</si>
  <si>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</si>
  <si>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</si>
  <si>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</si>
  <si>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</si>
  <si>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</si>
  <si>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</si>
  <si>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</si>
  <si>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</si>
  <si>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</si>
  <si>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</si>
  <si>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</si>
  <si>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</si>
  <si>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</si>
  <si>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</si>
  <si>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</si>
  <si>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</si>
  <si>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</si>
  <si>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</si>
  <si>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</si>
  <si>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</si>
  <si>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</si>
  <si>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</si>
  <si>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</si>
  <si>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</si>
  <si>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</si>
  <si>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</si>
  <si>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</si>
  <si>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</si>
  <si>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</si>
  <si>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</si>
  <si>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</si>
  <si>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</si>
  <si>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</si>
  <si>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</si>
  <si>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</si>
  <si>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</si>
  <si>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</si>
  <si>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</si>
  <si>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</si>
  <si>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</si>
  <si>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</si>
  <si>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</si>
  <si>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</si>
  <si>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</si>
  <si>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</si>
  <si>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</si>
  <si>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</si>
  <si>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</si>
  <si>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</si>
  <si>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</si>
  <si>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</si>
  <si>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</si>
  <si>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</si>
  <si>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</si>
  <si>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</si>
  <si>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</si>
  <si>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</si>
  <si>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</si>
  <si>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</si>
  <si>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</si>
  <si>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</si>
  <si>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</si>
  <si>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</si>
  <si>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</si>
  <si>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</si>
  <si>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</si>
  <si>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</si>
  <si>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</si>
  <si>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</si>
  <si>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</si>
  <si>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</si>
  <si>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</si>
  <si>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</si>
  <si>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</si>
  <si>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</si>
  <si>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</si>
  <si>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</si>
  <si>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</si>
  <si>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</si>
  <si>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</si>
  <si>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</si>
  <si>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</si>
  <si>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</si>
  <si>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</si>
  <si>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</si>
  <si>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</si>
  <si>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</si>
  <si>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</si>
  <si>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</si>
  <si>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</si>
  <si>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</si>
  <si>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</si>
  <si>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</si>
  <si>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</si>
  <si>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</si>
  <si>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</si>
  <si>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</si>
  <si>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</si>
  <si>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</si>
  <si>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</si>
  <si>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</si>
  <si>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</si>
  <si>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</si>
  <si>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</si>
  <si>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</si>
  <si>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</si>
  <si>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</si>
  <si>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</si>
  <si>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</si>
  <si>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</si>
  <si>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</si>
  <si>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</si>
  <si>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</si>
  <si>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</si>
  <si>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</si>
  <si>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</si>
  <si>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</si>
  <si>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</si>
  <si>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</si>
  <si>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</si>
  <si>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</si>
  <si>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</si>
  <si>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</si>
  <si>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</si>
  <si>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</si>
  <si>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</si>
  <si>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</si>
  <si>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</si>
  <si>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</si>
  <si>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</si>
  <si>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</si>
  <si>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</si>
  <si>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</si>
  <si>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</si>
  <si>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</si>
  <si>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</si>
  <si>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</si>
  <si>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</si>
  <si>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</si>
  <si>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</si>
  <si>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</si>
  <si>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</si>
  <si>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</si>
  <si>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</si>
  <si>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</si>
  <si>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</si>
  <si>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</si>
  <si>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</si>
  <si>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</si>
  <si>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</si>
  <si>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</si>
  <si>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</si>
  <si>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</si>
  <si>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</si>
  <si>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</si>
  <si>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</si>
  <si>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</si>
  <si>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</si>
  <si>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</si>
  <si>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</si>
  <si>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</si>
  <si>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</si>
  <si>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</si>
  <si>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</si>
  <si>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</si>
  <si>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</si>
  <si>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</si>
  <si>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</si>
  <si>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</si>
  <si>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</si>
  <si>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</si>
  <si>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</si>
  <si>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</si>
  <si>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</si>
  <si>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</si>
  <si>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</si>
  <si>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</si>
  <si>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</si>
  <si>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</si>
  <si>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</si>
  <si>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</si>
  <si>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</si>
  <si>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</si>
  <si>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</si>
  <si>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</si>
  <si>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</si>
  <si>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</si>
  <si>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</si>
  <si>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</si>
  <si>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</si>
  <si>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</si>
  <si>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</si>
  <si>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</si>
  <si>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</si>
  <si>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</si>
  <si>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</si>
  <si>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</si>
  <si>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</si>
  <si>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</si>
  <si>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</si>
  <si>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</si>
  <si>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</si>
  <si>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</si>
  <si>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</si>
  <si>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</si>
  <si>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</si>
  <si>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</si>
  <si>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</si>
  <si>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</si>
  <si>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</si>
  <si>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</si>
  <si>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</si>
  <si>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</si>
  <si>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</si>
  <si>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</si>
  <si>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</si>
  <si>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</si>
  <si>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</si>
  <si>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</si>
  <si>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</si>
  <si>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</si>
  <si>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</si>
  <si>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</si>
  <si>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</si>
  <si>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</si>
  <si>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</si>
  <si>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</si>
  <si>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</si>
  <si>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</si>
  <si>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</si>
  <si>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</si>
  <si>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</si>
  <si>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</si>
  <si>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</si>
  <si>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</si>
  <si>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</si>
  <si>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</si>
  <si>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</si>
  <si>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</si>
  <si>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</si>
  <si>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</si>
  <si>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</si>
  <si>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</si>
  <si>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</si>
  <si>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</si>
  <si>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</si>
  <si>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</si>
  <si>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</si>
  <si>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</si>
  <si>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</si>
  <si>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</si>
  <si>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</si>
  <si>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</si>
  <si>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</si>
  <si>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</si>
  <si>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</si>
  <si>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</si>
  <si>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</si>
  <si>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</si>
  <si>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</si>
  <si>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</si>
  <si>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</si>
  <si>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</si>
  <si>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</si>
  <si>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</si>
  <si>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</si>
  <si>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</si>
  <si>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</si>
  <si>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</si>
  <si>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</si>
  <si>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</si>
  <si>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</si>
  <si>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</si>
  <si>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</si>
  <si>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</si>
  <si>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</si>
  <si>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</si>
  <si>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</si>
  <si>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</si>
  <si>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</si>
  <si>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</si>
  <si>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</si>
  <si>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</si>
  <si>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</si>
  <si>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</si>
  <si>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</si>
  <si>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</si>
  <si>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</si>
  <si>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</si>
  <si>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</si>
  <si>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</si>
  <si>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</si>
  <si>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</si>
  <si>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</si>
  <si>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</si>
  <si>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</si>
  <si>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</si>
  <si>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</si>
  <si>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</si>
  <si>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</si>
  <si>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</si>
  <si>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</si>
  <si>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</si>
  <si>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</si>
  <si>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</si>
  <si>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</si>
  <si>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</si>
  <si>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</si>
  <si>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</si>
  <si>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</si>
  <si>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</si>
  <si>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</si>
  <si>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</si>
  <si>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</si>
  <si>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</si>
  <si>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</si>
  <si>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</si>
  <si>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</si>
  <si>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</si>
  <si>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</si>
  <si>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</si>
  <si>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</si>
  <si>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</si>
  <si>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</si>
  <si>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</si>
  <si>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</si>
  <si>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</si>
  <si>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</si>
  <si>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</si>
  <si>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</si>
  <si>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</si>
  <si>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</si>
  <si>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</si>
  <si>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</si>
  <si>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</si>
  <si>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</si>
  <si>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</si>
  <si>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</si>
  <si>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</si>
  <si>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</si>
  <si>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</si>
  <si>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</si>
  <si>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</si>
  <si>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</si>
  <si>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</si>
  <si>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</si>
  <si>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</si>
  <si>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</si>
  <si>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</si>
  <si>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</si>
  <si>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</si>
  <si>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</si>
  <si>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</si>
  <si>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</si>
  <si>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</si>
  <si>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</si>
  <si>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</si>
  <si>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</si>
  <si>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</si>
  <si>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</si>
  <si>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</si>
  <si>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</si>
  <si>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</si>
  <si>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</si>
  <si>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</si>
  <si>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</si>
  <si>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</si>
  <si>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</si>
  <si>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</si>
  <si>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</si>
  <si>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</si>
  <si>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</si>
  <si>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</si>
  <si>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</si>
  <si>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</si>
  <si>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</si>
  <si>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</si>
  <si>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</si>
  <si>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</si>
  <si>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</si>
  <si>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</si>
  <si>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</si>
  <si>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</si>
  <si>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</si>
  <si>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</si>
  <si>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</si>
  <si>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</si>
  <si>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</si>
  <si>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</si>
  <si>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</si>
  <si>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</si>
  <si>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</si>
  <si>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</si>
  <si>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</si>
  <si>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</si>
  <si>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</si>
  <si>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</si>
  <si>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</si>
  <si>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</si>
  <si>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</si>
  <si>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</si>
  <si>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</si>
  <si>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</si>
  <si>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</si>
  <si>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</si>
  <si>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</si>
  <si>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</si>
  <si>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</si>
  <si>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</si>
  <si>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</si>
  <si>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</si>
  <si>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</si>
  <si>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</si>
  <si>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</si>
  <si>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</si>
  <si>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</si>
  <si>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</si>
  <si>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</si>
  <si>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</si>
  <si>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</si>
  <si>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</si>
  <si>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</si>
  <si>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</si>
  <si>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</si>
  <si>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</si>
  <si>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</si>
  <si>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</si>
  <si>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</si>
  <si>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</si>
  <si>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</si>
  <si>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</si>
  <si>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</si>
  <si>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</si>
  <si>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</si>
  <si>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</si>
  <si>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</si>
  <si>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</si>
  <si>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</si>
  <si>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</si>
  <si>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</si>
  <si>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</si>
  <si>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</si>
  <si>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</si>
  <si>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</si>
  <si>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</si>
  <si>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</si>
  <si>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</si>
  <si>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</si>
  <si>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</si>
  <si>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</si>
  <si>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</si>
  <si>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</si>
  <si>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</si>
  <si>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</si>
  <si>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</si>
  <si>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</si>
  <si>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</si>
  <si>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</si>
  <si>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</si>
  <si>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</si>
  <si>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</si>
  <si>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</si>
  <si>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</si>
  <si>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</si>
  <si>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</si>
  <si>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</si>
  <si>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</si>
  <si>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</si>
  <si>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</si>
  <si>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</si>
  <si>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</si>
  <si>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</si>
  <si>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</si>
  <si>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</si>
  <si>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</si>
  <si>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</si>
  <si>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</si>
  <si>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</si>
  <si>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</si>
  <si>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</si>
  <si>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</si>
  <si>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</si>
  <si>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</si>
  <si>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</si>
  <si>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</si>
  <si>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</si>
  <si>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</si>
  <si>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</si>
  <si>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</si>
  <si>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</si>
  <si>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</si>
  <si>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</si>
  <si>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</si>
  <si>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</si>
  <si>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</si>
  <si>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</si>
  <si>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</si>
  <si>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</si>
  <si>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</si>
  <si>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</si>
  <si>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</si>
  <si>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</si>
  <si>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</si>
  <si>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</si>
  <si>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</si>
  <si>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</si>
  <si>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</si>
  <si>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</si>
  <si>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</si>
  <si>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</si>
  <si>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</si>
  <si>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</si>
  <si>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</si>
  <si>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</si>
  <si>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</si>
  <si>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</si>
  <si>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</si>
  <si>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</si>
  <si>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</si>
  <si>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</si>
  <si>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</si>
  <si>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</si>
  <si>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</si>
  <si>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</si>
  <si>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</si>
  <si>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</si>
  <si>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</si>
  <si>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</si>
  <si>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</si>
  <si>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</si>
  <si>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</si>
  <si>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</si>
  <si>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</si>
  <si>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</si>
  <si>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</si>
  <si>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</si>
  <si>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</si>
  <si>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</si>
  <si>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</si>
  <si>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</si>
  <si>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</si>
  <si>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</si>
  <si>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</si>
  <si>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</si>
  <si>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</si>
  <si>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</si>
  <si>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</si>
  <si>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</si>
  <si>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</si>
  <si>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</si>
  <si>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</si>
  <si>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</si>
  <si>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</si>
  <si>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</si>
  <si>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</si>
  <si>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</si>
  <si>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</si>
  <si>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</si>
  <si>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</si>
  <si>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</si>
  <si>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</si>
  <si>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</si>
  <si>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</si>
  <si>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</si>
  <si>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</si>
  <si>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</si>
  <si>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</si>
  <si>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</si>
  <si>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</si>
  <si>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</si>
  <si>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</si>
  <si>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</si>
  <si>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</si>
  <si>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</si>
  <si>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</si>
  <si>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</si>
  <si>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</si>
  <si>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</si>
  <si>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</si>
  <si>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</si>
  <si>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</si>
  <si>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</si>
  <si>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</si>
  <si>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</si>
  <si>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</si>
  <si>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</si>
  <si>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</si>
  <si>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</si>
  <si>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</si>
  <si>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</si>
  <si>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</si>
  <si>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</si>
  <si>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</si>
  <si>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</si>
  <si>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</si>
  <si>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</si>
  <si>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</si>
  <si>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</si>
  <si>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</si>
  <si>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</si>
  <si>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</si>
  <si>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</si>
  <si>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</si>
  <si>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</si>
  <si>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</si>
  <si>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</si>
  <si>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</si>
  <si>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</si>
  <si>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</si>
  <si>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</si>
  <si>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</si>
  <si>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</si>
  <si>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</si>
  <si>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</si>
  <si>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</si>
  <si>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</si>
  <si>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</si>
  <si>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</si>
  <si>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</si>
  <si>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</si>
  <si>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</si>
  <si>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</si>
  <si>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</si>
  <si>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</si>
  <si>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</si>
  <si>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</si>
  <si>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</si>
  <si>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</si>
  <si>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</si>
  <si>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</si>
  <si>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</si>
  <si>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</si>
  <si>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</si>
  <si>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</si>
  <si>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</si>
  <si>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</si>
  <si>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</si>
  <si>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</si>
  <si>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</si>
  <si>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</si>
  <si>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</si>
  <si>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</si>
  <si>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</si>
  <si>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</si>
  <si>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</si>
  <si>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</si>
  <si>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</si>
  <si>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</si>
  <si>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</si>
  <si>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</si>
  <si>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</si>
  <si>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</si>
  <si>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</si>
  <si>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</si>
  <si>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</si>
  <si>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</si>
  <si>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</si>
  <si>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</si>
  <si>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</si>
  <si>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</si>
  <si>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</si>
  <si>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</si>
  <si>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</si>
  <si>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</si>
  <si>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</si>
  <si>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</si>
  <si>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</si>
  <si>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</si>
  <si>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</si>
  <si>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</si>
  <si>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</si>
  <si>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</si>
  <si>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</si>
  <si>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</si>
  <si>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</si>
  <si>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</si>
  <si>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</si>
  <si>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</si>
  <si>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</si>
  <si>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</si>
  <si>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</si>
  <si>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</si>
  <si>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</si>
  <si>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</si>
  <si>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</si>
  <si>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</si>
  <si>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</si>
  <si>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</si>
  <si>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</si>
  <si>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</si>
  <si>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</si>
  <si>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</si>
  <si>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</si>
  <si>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</si>
  <si>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</si>
  <si>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</si>
  <si>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</si>
  <si>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</si>
  <si>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</si>
  <si>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</si>
  <si>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</si>
  <si>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</si>
  <si>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</si>
  <si>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</si>
  <si>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</si>
  <si>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</si>
  <si>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</si>
  <si>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</si>
  <si>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</si>
  <si>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</si>
  <si>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</si>
  <si>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</si>
  <si>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</si>
  <si>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</si>
  <si>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</si>
  <si>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</si>
  <si>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</si>
  <si>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</si>
  <si>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</si>
  <si>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</si>
  <si>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</si>
  <si>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</si>
  <si>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</si>
  <si>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</si>
  <si>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</si>
  <si>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</si>
  <si>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</si>
  <si>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</si>
  <si>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</si>
  <si>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</si>
  <si>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</si>
  <si>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</si>
  <si>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</si>
  <si>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</si>
  <si>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</si>
  <si>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</si>
  <si>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</si>
  <si>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</si>
  <si>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</si>
  <si>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</si>
  <si>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</si>
  <si>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</si>
  <si>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</si>
  <si>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</si>
  <si>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</si>
  <si>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</si>
  <si>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</si>
  <si>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</si>
  <si>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</si>
  <si>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</si>
  <si>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</si>
  <si>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</si>
  <si>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</si>
  <si>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</si>
  <si>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</si>
  <si>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</si>
  <si>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</si>
  <si>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</si>
  <si>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</si>
  <si>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</si>
  <si>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</si>
  <si>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</si>
  <si>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</si>
  <si>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</si>
  <si>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</si>
  <si>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</si>
  <si>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</si>
  <si>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</si>
  <si>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</si>
  <si>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</si>
  <si>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</si>
  <si>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</si>
  <si>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</si>
  <si>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</si>
  <si>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</si>
  <si>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</si>
  <si>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</si>
  <si>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</si>
  <si>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</si>
  <si>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</si>
  <si>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</si>
  <si>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</si>
  <si>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</si>
  <si>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</si>
  <si>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</si>
  <si>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</si>
  <si>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</si>
  <si>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</si>
  <si>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</si>
  <si>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</si>
  <si>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</si>
  <si>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</si>
  <si>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</si>
  <si>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</si>
  <si>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</si>
  <si>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</si>
  <si>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</si>
  <si>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</si>
  <si>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</si>
  <si>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</si>
  <si>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</si>
  <si>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</si>
  <si>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</si>
  <si>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</si>
  <si>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</si>
  <si>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</si>
  <si>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</si>
  <si>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</si>
  <si>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</si>
  <si>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</si>
  <si>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</si>
  <si>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</si>
  <si>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</si>
  <si>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</si>
  <si>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</si>
  <si>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</si>
  <si>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</si>
  <si>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</si>
  <si>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</si>
  <si>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</si>
  <si>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</si>
  <si>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</si>
  <si>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</si>
  <si>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</si>
  <si>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</si>
  <si>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</si>
  <si>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</si>
  <si>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</si>
  <si>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</si>
  <si>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</si>
  <si>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</si>
  <si>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</si>
  <si>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</si>
  <si>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</si>
  <si>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</si>
  <si>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</si>
  <si>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</si>
  <si>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</si>
  <si>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</si>
  <si>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</si>
  <si>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</si>
  <si>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</si>
  <si>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</si>
  <si>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</si>
  <si>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</si>
  <si>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</si>
  <si>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</si>
  <si>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</si>
  <si>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</si>
  <si>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</si>
  <si>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</si>
  <si>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</si>
  <si>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</si>
  <si>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</si>
  <si>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</si>
  <si>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</si>
  <si>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</si>
  <si>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</si>
  <si>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</si>
  <si>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</si>
  <si>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</si>
  <si>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</si>
  <si>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</si>
  <si>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</si>
  <si>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</si>
  <si>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</si>
  <si>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</si>
  <si>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</si>
  <si>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</si>
  <si>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</si>
  <si>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</si>
  <si>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</si>
  <si>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</si>
  <si>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</si>
  <si>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</si>
  <si>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</si>
  <si>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</si>
  <si>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</si>
  <si>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</si>
  <si>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</si>
  <si>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</si>
  <si>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</si>
  <si>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</si>
  <si>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</si>
  <si>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</si>
  <si>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</si>
  <si>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</si>
  <si>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</si>
  <si>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</si>
  <si>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</si>
  <si>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</si>
  <si>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</si>
  <si>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</si>
  <si>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</si>
  <si>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</si>
  <si>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</si>
  <si>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</si>
  <si>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</si>
  <si>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</si>
  <si>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</si>
  <si>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</si>
  <si>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</si>
  <si>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</si>
  <si>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</si>
  <si>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</si>
  <si>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</si>
  <si>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</si>
  <si>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</si>
  <si>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</si>
  <si>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</si>
  <si>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</si>
  <si>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</si>
  <si>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</si>
  <si>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</si>
  <si>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</si>
  <si>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</si>
  <si>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</si>
  <si>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</si>
  <si>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</si>
  <si>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</si>
  <si>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</si>
  <si>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</si>
  <si>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</si>
  <si>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</si>
  <si>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</si>
  <si>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</si>
  <si>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</si>
  <si>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</si>
  <si>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</si>
  <si>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</si>
  <si>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</si>
  <si>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</si>
  <si>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</si>
  <si>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</si>
  <si>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</si>
  <si>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</si>
  <si>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</si>
  <si>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</si>
  <si>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</si>
  <si>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</si>
  <si>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</si>
  <si>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</si>
  <si>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</si>
  <si>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</si>
  <si>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</si>
  <si>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</si>
  <si>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</si>
  <si>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</si>
  <si>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</si>
  <si>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</si>
  <si>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</si>
  <si>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</si>
  <si>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</si>
  <si>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</si>
  <si>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</si>
  <si>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</si>
  <si>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</si>
  <si>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</si>
  <si>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</si>
  <si>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</si>
  <si>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</si>
  <si>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</si>
  <si>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</si>
  <si>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</si>
  <si>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</si>
  <si>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</si>
  <si>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</si>
  <si>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</si>
  <si>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</si>
  <si>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</si>
  <si>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</si>
  <si>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</si>
  <si>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</si>
  <si>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</si>
  <si>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</si>
  <si>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</si>
  <si>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</si>
  <si>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</si>
  <si>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</si>
  <si>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</si>
  <si>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</si>
  <si>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</si>
  <si>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</si>
  <si>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</si>
  <si>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</si>
  <si>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</si>
  <si>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</si>
  <si>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</si>
  <si>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</si>
  <si>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</si>
  <si>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</si>
  <si>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</si>
  <si>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</si>
  <si>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</si>
  <si>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</si>
  <si>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</si>
  <si>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</si>
  <si>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</si>
  <si>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</si>
  <si>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</si>
  <si>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</si>
  <si>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</si>
  <si>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</si>
  <si>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</si>
  <si>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</si>
  <si>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</si>
  <si>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</si>
  <si>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</si>
  <si>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</si>
  <si>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</si>
  <si>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</si>
  <si>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</si>
  <si>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</si>
  <si>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</si>
  <si>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</si>
  <si>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</si>
  <si>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</si>
  <si>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</si>
  <si>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</si>
  <si>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</si>
  <si>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</si>
  <si>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</si>
  <si>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</si>
  <si>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</si>
  <si>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</si>
  <si>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</si>
  <si>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</si>
  <si>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</si>
  <si>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</si>
  <si>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</si>
  <si>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</si>
  <si>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</si>
  <si>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</si>
  <si>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</si>
  <si>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</si>
  <si>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</si>
  <si>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</si>
  <si>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</si>
  <si>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</si>
  <si>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</si>
  <si>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</si>
  <si>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</si>
  <si>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</si>
  <si>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</si>
  <si>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</si>
  <si>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</si>
  <si>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</si>
  <si>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</si>
  <si>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</si>
  <si>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</si>
  <si>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</si>
  <si>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</si>
  <si>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</si>
  <si>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</si>
  <si>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</si>
  <si>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</si>
  <si>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</si>
  <si>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</si>
  <si>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</si>
  <si>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</si>
  <si>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</si>
  <si>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</si>
  <si>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</si>
  <si>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</si>
  <si>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</si>
  <si>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</si>
  <si>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</si>
  <si>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</si>
  <si>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</si>
  <si>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</si>
  <si>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</si>
  <si>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</si>
  <si>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</si>
  <si>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</si>
  <si>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</si>
  <si>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</si>
  <si>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</si>
  <si>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</si>
  <si>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</si>
  <si>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</si>
  <si>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</si>
  <si>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</si>
  <si>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</si>
  <si>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</si>
  <si>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</si>
  <si>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</si>
  <si>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</si>
  <si>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</si>
  <si>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</si>
  <si>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</si>
  <si>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</si>
  <si>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</si>
  <si>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</si>
  <si>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</si>
  <si>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</si>
  <si>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</si>
  <si>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</si>
  <si>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</si>
  <si>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</si>
  <si>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</si>
  <si>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</si>
  <si>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</si>
  <si>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</si>
  <si>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</si>
  <si>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</si>
  <si>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</si>
  <si>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</si>
  <si>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</si>
  <si>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</si>
  <si>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</si>
  <si>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</si>
  <si>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</si>
  <si>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</si>
  <si>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</si>
  <si>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</si>
  <si>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</si>
  <si>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</si>
  <si>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</si>
  <si>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</si>
  <si>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</si>
  <si>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</si>
  <si>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</si>
  <si>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</si>
  <si>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</si>
  <si>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</si>
  <si>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</si>
  <si>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</si>
  <si>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</si>
  <si>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</si>
  <si>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</si>
  <si>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</si>
  <si>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</si>
  <si>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</si>
  <si>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</si>
  <si>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</si>
  <si>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</si>
  <si>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</si>
  <si>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</si>
  <si>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</si>
  <si>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</si>
  <si>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</si>
  <si>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</si>
  <si>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</si>
  <si>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</si>
  <si>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</si>
  <si>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</si>
  <si>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</si>
  <si>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</si>
  <si>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</si>
  <si>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</si>
  <si>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</si>
  <si>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</si>
  <si>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</si>
  <si>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</si>
  <si>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</si>
  <si>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</si>
  <si>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</si>
  <si>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</si>
  <si>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</si>
  <si>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</si>
  <si>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</si>
  <si>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</si>
  <si>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</si>
  <si>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</si>
  <si>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</si>
  <si>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</si>
  <si>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</si>
  <si>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</si>
  <si>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</si>
  <si>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</si>
  <si>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</si>
  <si>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</si>
  <si>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</si>
  <si>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</si>
  <si>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</si>
  <si>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</si>
  <si>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</si>
  <si>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</si>
  <si>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</si>
  <si>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</si>
  <si>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</si>
  <si>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</si>
  <si>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</si>
  <si>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</si>
  <si>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</si>
  <si>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</si>
  <si>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</si>
  <si>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</si>
  <si>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</si>
  <si>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</si>
  <si>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</si>
  <si>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</si>
  <si>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</si>
  <si>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</si>
  <si>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</si>
  <si>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</si>
  <si>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</si>
  <si>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</si>
  <si>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</si>
  <si>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</si>
  <si>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</si>
  <si>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</si>
  <si>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</si>
  <si>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</si>
  <si>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</si>
  <si>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</si>
  <si>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</si>
  <si>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</si>
  <si>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</si>
  <si>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</si>
  <si>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</si>
  <si>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</si>
  <si>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</si>
  <si>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</si>
  <si>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</si>
  <si>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</si>
  <si>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</si>
  <si>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</si>
  <si>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</si>
  <si>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</si>
  <si>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</si>
  <si>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</si>
  <si>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</si>
  <si>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</si>
  <si>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</si>
  <si>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</si>
  <si>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</si>
  <si>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</si>
  <si>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</si>
  <si>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</si>
  <si>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</si>
  <si>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</si>
  <si>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</si>
  <si>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</si>
  <si>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</si>
  <si>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</si>
  <si>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</si>
  <si>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</si>
  <si>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</si>
  <si>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</si>
  <si>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</si>
  <si>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</si>
  <si>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</si>
  <si>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</si>
  <si>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</si>
  <si>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</si>
  <si>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</si>
  <si>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</si>
  <si>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</si>
  <si>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</si>
  <si>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</si>
  <si>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</si>
  <si>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</si>
  <si>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</si>
  <si>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</si>
  <si>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</si>
  <si>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</si>
  <si>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</si>
  <si>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</si>
  <si>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</si>
  <si>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</si>
  <si>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</si>
  <si>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</si>
  <si>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</si>
  <si>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</si>
  <si>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</si>
  <si>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</si>
  <si>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</si>
  <si>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</si>
  <si>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</si>
  <si>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</si>
  <si>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</si>
  <si>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</si>
  <si>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</si>
  <si>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</si>
  <si>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</si>
  <si>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</si>
  <si>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</si>
  <si>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</si>
  <si>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</si>
  <si>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</si>
  <si>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</si>
  <si>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</si>
  <si>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</si>
  <si>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</si>
  <si>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</si>
  <si>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</si>
  <si>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</si>
  <si>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</si>
  <si>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</si>
  <si>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</si>
  <si>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</si>
  <si>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</si>
  <si>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</si>
  <si>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</si>
  <si>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</si>
  <si>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</si>
  <si>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</si>
  <si>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</si>
  <si>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</si>
  <si>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</si>
  <si>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</si>
  <si>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</si>
  <si>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</si>
  <si>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</si>
  <si>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</si>
  <si>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</si>
  <si>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</si>
  <si>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</si>
  <si>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</si>
  <si>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</si>
  <si>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</si>
  <si>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</si>
  <si>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</si>
  <si>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</si>
  <si>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</si>
  <si>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</si>
  <si>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</si>
  <si>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</si>
  <si>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</si>
  <si>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</si>
  <si>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</si>
  <si>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</si>
  <si>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</si>
  <si>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</si>
  <si>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</si>
  <si>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</si>
  <si>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</si>
  <si>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</si>
  <si>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</si>
  <si>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</si>
  <si>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</si>
  <si>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</si>
  <si>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</si>
  <si>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</si>
  <si>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</si>
  <si>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</si>
  <si>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</si>
  <si>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</si>
  <si>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</si>
  <si>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</si>
  <si>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</si>
  <si>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</si>
  <si>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</si>
  <si>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</si>
  <si>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</si>
  <si>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</si>
  <si>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</si>
  <si>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</si>
  <si>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</si>
  <si>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</si>
  <si>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</si>
  <si>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</si>
  <si>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</si>
  <si>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</si>
  <si>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</si>
  <si>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</si>
  <si>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</si>
  <si>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</si>
  <si>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</si>
  <si>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</si>
  <si>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</si>
  <si>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</si>
  <si>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</si>
  <si>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</si>
  <si>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</si>
  <si>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</si>
  <si>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</si>
  <si>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</si>
  <si>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</si>
  <si>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</si>
  <si>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</si>
  <si>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</si>
  <si>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</si>
  <si>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</si>
  <si>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</si>
  <si>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</si>
  <si>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</si>
  <si>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</si>
  <si>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</si>
  <si>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</si>
  <si>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</si>
  <si>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</si>
  <si>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</si>
  <si>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</si>
  <si>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</si>
  <si>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</si>
  <si>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</si>
  <si>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</si>
  <si>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</si>
  <si>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</si>
  <si>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</si>
  <si>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</si>
  <si>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</si>
  <si>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</si>
  <si>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</si>
  <si>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</si>
  <si>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</si>
  <si>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</si>
  <si>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</si>
  <si>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</si>
  <si>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</si>
  <si>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</si>
  <si>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</si>
  <si>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</si>
  <si>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</si>
  <si>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</si>
  <si>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</si>
  <si>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</si>
  <si>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</si>
  <si>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</si>
  <si>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</si>
  <si>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</si>
  <si>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</si>
  <si>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</si>
  <si>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</si>
  <si>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</si>
  <si>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</si>
  <si>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</si>
  <si>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</si>
  <si>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</si>
  <si>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</si>
  <si>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</si>
  <si>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</si>
  <si>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</si>
  <si>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</si>
  <si>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</si>
  <si>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</si>
  <si>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</si>
  <si>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</si>
  <si>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</si>
  <si>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</si>
  <si>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</si>
  <si>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</si>
  <si>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</si>
  <si>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</si>
  <si>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</si>
  <si>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</si>
  <si>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</si>
  <si>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</si>
  <si>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</si>
  <si>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</si>
  <si>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</si>
  <si>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</si>
  <si>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</si>
  <si>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</si>
  <si>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</si>
  <si>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</si>
  <si>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</si>
  <si>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</si>
  <si>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</si>
  <si>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</si>
  <si>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</si>
  <si>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</si>
  <si>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</si>
  <si>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</si>
  <si>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</si>
  <si>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</si>
  <si>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</si>
  <si>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</si>
  <si>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</si>
  <si>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</si>
  <si>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</si>
  <si>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</si>
  <si>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</si>
  <si>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</si>
  <si>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</si>
  <si>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</si>
  <si>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</si>
  <si>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</si>
  <si>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</si>
  <si>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</si>
  <si>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</si>
  <si>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</si>
  <si>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</si>
  <si>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</si>
  <si>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</si>
  <si>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</si>
  <si>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</si>
  <si>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</si>
  <si>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</si>
  <si>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</si>
  <si>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</si>
  <si>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</si>
  <si>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</si>
  <si>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</si>
  <si>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</si>
  <si>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</si>
  <si>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</si>
  <si>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</si>
  <si>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</si>
  <si>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</si>
  <si>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</si>
  <si>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</si>
  <si>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</si>
  <si>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</si>
  <si>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</si>
  <si>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</si>
  <si>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</si>
  <si>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</si>
  <si>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</si>
  <si>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</si>
  <si>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</si>
  <si>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</si>
  <si>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</si>
  <si>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</si>
  <si>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</si>
  <si>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</si>
  <si>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</si>
  <si>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</si>
  <si>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</si>
  <si>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</si>
  <si>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</si>
  <si>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</si>
  <si>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</si>
  <si>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</si>
  <si>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</si>
  <si>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</si>
  <si>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</si>
  <si>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</si>
  <si>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</si>
  <si>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</si>
  <si>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</si>
  <si>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</si>
  <si>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</si>
  <si>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</si>
  <si>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</si>
  <si>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</si>
  <si>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</si>
  <si>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</si>
  <si>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</si>
  <si>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</si>
  <si>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</si>
  <si>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</si>
  <si>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</si>
  <si>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</si>
  <si>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</si>
  <si>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</si>
  <si>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</si>
  <si>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</si>
  <si>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</si>
  <si>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</si>
  <si>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</si>
  <si>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</si>
  <si>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</si>
  <si>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</si>
  <si>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</si>
  <si>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</si>
  <si>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</si>
  <si>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</si>
  <si>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</si>
  <si>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</si>
  <si>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</si>
  <si>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</si>
  <si>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</si>
  <si>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</si>
  <si>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</si>
  <si>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</si>
  <si>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</si>
  <si>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</si>
  <si>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</si>
  <si>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</si>
  <si>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</si>
  <si>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</si>
  <si>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</si>
  <si>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</si>
  <si>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</si>
  <si>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</si>
  <si>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</si>
  <si>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</si>
  <si>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</si>
  <si>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</si>
  <si>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</si>
  <si>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</si>
  <si>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</si>
  <si>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</si>
  <si>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</si>
  <si>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</si>
  <si>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</si>
  <si>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</si>
  <si>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</si>
  <si>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</si>
  <si>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</si>
  <si>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</si>
  <si>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</si>
  <si>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</si>
  <si>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</si>
  <si>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</si>
  <si>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</si>
  <si>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</si>
  <si>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</si>
  <si>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</si>
  <si>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</si>
  <si>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</si>
  <si>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</si>
  <si>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</si>
  <si>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</si>
  <si>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</si>
  <si>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</si>
  <si>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</si>
  <si>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</si>
  <si>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</si>
  <si>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</si>
  <si>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</si>
  <si>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</si>
  <si>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</si>
  <si>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</si>
  <si>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</si>
  <si>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</si>
  <si>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</si>
  <si>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</si>
  <si>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</si>
  <si>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</si>
  <si>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</si>
  <si>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</si>
  <si>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</si>
  <si>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</si>
  <si>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</si>
  <si>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</si>
  <si>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</si>
  <si>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</si>
  <si>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</si>
  <si>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</si>
  <si>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</si>
  <si>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</si>
  <si>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</si>
  <si>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</si>
  <si>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</si>
  <si>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</si>
  <si>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</si>
  <si>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</si>
  <si>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</si>
  <si>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</si>
  <si>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</si>
  <si>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</si>
  <si>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</si>
  <si>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</si>
  <si>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</si>
  <si>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</si>
  <si>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</si>
  <si>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</si>
  <si>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</si>
  <si>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</si>
  <si>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</si>
  <si>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</si>
  <si>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</si>
  <si>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</si>
  <si>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</si>
  <si>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</si>
  <si>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</si>
  <si>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</si>
  <si>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</si>
  <si>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</si>
  <si>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</si>
  <si>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</si>
  <si>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</si>
  <si>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</si>
  <si>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</si>
  <si>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</si>
  <si>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</si>
  <si>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</si>
  <si>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</si>
  <si>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</si>
  <si>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</si>
  <si>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</si>
  <si>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</si>
  <si>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</si>
  <si>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</si>
  <si>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</si>
  <si>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</si>
  <si>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</si>
  <si>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</si>
  <si>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</si>
  <si>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</si>
  <si>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</si>
  <si>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</si>
  <si>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</si>
  <si>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</si>
  <si>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</si>
  <si>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</si>
  <si>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</si>
  <si>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</si>
  <si>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</si>
  <si>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</si>
  <si>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</si>
  <si>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</si>
  <si>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</si>
  <si>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</si>
  <si>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</si>
  <si>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</si>
  <si>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</si>
  <si>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</si>
  <si>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</si>
  <si>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</si>
  <si>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</si>
  <si>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</si>
  <si>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</si>
  <si>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</si>
  <si>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</si>
  <si>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</si>
  <si>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</si>
  <si>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</si>
  <si>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</si>
  <si>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</si>
  <si>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</si>
  <si>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</si>
  <si>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</si>
  <si>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</si>
  <si>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</si>
  <si>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</si>
  <si>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</si>
  <si>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</si>
  <si>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</si>
  <si>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</si>
  <si>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</si>
  <si>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</si>
  <si>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</si>
  <si>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</si>
  <si>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</si>
  <si>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</si>
  <si>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</si>
  <si>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</si>
  <si>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</si>
  <si>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</si>
  <si>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</si>
  <si>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</si>
  <si>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</si>
  <si>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</si>
  <si>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</si>
  <si>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</si>
  <si>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</si>
  <si>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</si>
  <si>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</si>
  <si>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</si>
  <si>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</si>
  <si>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</si>
  <si>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</si>
  <si>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</si>
  <si>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</si>
  <si>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</si>
  <si>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</si>
  <si>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</si>
  <si>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</si>
  <si>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</si>
  <si>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</si>
  <si>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</si>
  <si>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</si>
  <si>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</si>
  <si>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</si>
  <si>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</si>
  <si>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</si>
  <si>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</si>
  <si>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</si>
  <si>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</si>
  <si>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</si>
  <si>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</si>
  <si>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</si>
  <si>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</si>
  <si>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</si>
  <si>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</si>
  <si>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</si>
  <si>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</si>
  <si>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</si>
  <si>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</si>
  <si>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</si>
  <si>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</si>
  <si>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</si>
  <si>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</si>
  <si>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</si>
  <si>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</si>
  <si>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</si>
  <si>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</si>
  <si>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</si>
  <si>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</si>
  <si>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</si>
  <si>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</si>
  <si>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</si>
  <si>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</si>
  <si>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</si>
  <si>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</si>
  <si>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</si>
  <si>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</si>
  <si>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</si>
  <si>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</si>
  <si>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</si>
  <si>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</si>
  <si>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</si>
  <si>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</si>
  <si>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</si>
  <si>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</si>
  <si>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</si>
  <si>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</si>
  <si>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</si>
  <si>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</si>
  <si>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</si>
  <si>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</si>
  <si>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</si>
  <si>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</si>
  <si>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</si>
  <si>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</si>
  <si>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</si>
  <si>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</si>
  <si>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</si>
  <si>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</si>
  <si>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</si>
  <si>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</si>
  <si>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</si>
  <si>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</si>
  <si>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</si>
  <si>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</si>
  <si>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</si>
  <si>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</si>
  <si>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</si>
  <si>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</si>
  <si>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</si>
  <si>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</si>
  <si>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</si>
  <si>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</si>
  <si>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</si>
  <si>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</si>
  <si>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</si>
  <si>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</si>
  <si>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</si>
  <si>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</si>
  <si>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</si>
  <si>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</si>
  <si>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</si>
  <si>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</si>
  <si>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</si>
  <si>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</si>
  <si>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</si>
  <si>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</si>
  <si>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</si>
  <si>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</si>
  <si>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</si>
  <si>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</si>
  <si>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</si>
  <si>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</si>
  <si>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</si>
  <si>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</si>
  <si>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</si>
  <si>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</si>
  <si>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</si>
  <si>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</si>
  <si>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</si>
  <si>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</si>
  <si>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</si>
  <si>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</si>
  <si>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</si>
  <si>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</si>
  <si>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</si>
  <si>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</si>
  <si>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</si>
  <si>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</si>
  <si>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</si>
  <si>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</si>
  <si>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</si>
  <si>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</si>
  <si>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</si>
  <si>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</si>
  <si>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</si>
  <si>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</si>
  <si>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</si>
  <si>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</si>
  <si>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</si>
  <si>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</si>
  <si>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</si>
  <si>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</si>
  <si>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</si>
  <si>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</si>
  <si>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</si>
  <si>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</si>
  <si>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</si>
  <si>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</si>
  <si>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</si>
  <si>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</si>
  <si>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</si>
  <si>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</si>
  <si>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</si>
  <si>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</si>
  <si>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</si>
  <si>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</si>
  <si>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</si>
  <si>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</si>
  <si>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</si>
  <si>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</si>
  <si>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</si>
  <si>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</si>
  <si>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</si>
  <si>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</si>
  <si>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</si>
  <si>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</si>
  <si>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</si>
  <si>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</si>
  <si>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</si>
  <si>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</si>
  <si>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</si>
  <si>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</si>
  <si>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</si>
  <si>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</si>
  <si>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</si>
  <si>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</si>
  <si>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</si>
  <si>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</si>
  <si>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</si>
  <si>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</si>
  <si>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</si>
  <si>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</si>
  <si>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</si>
  <si>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</si>
  <si>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</si>
  <si>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</si>
  <si>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</si>
  <si>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</si>
  <si>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</si>
  <si>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</si>
  <si>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</si>
  <si>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</si>
  <si>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</si>
  <si>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</si>
  <si>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</si>
  <si>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</si>
  <si>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</si>
  <si>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</si>
  <si>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</si>
  <si>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</si>
  <si>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</si>
  <si>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</si>
  <si>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</si>
  <si>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</si>
  <si>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</si>
  <si>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</si>
  <si>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</si>
  <si>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</si>
  <si>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</si>
  <si>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</si>
  <si>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</si>
  <si>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</si>
  <si>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</si>
  <si>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</si>
  <si>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</si>
  <si>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</si>
  <si>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</si>
  <si>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</si>
  <si>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</si>
  <si>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</si>
  <si>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</si>
  <si>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</si>
  <si>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</si>
  <si>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</si>
  <si>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</si>
  <si>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</si>
  <si>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</si>
  <si>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</si>
  <si>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</si>
  <si>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</si>
  <si>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</si>
  <si>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</si>
  <si>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</si>
  <si>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</si>
  <si>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</si>
  <si>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</si>
  <si>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</si>
  <si>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</si>
  <si>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</si>
  <si>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</si>
  <si>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</si>
  <si>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</si>
  <si>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</si>
  <si>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</si>
  <si>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</si>
  <si>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</si>
  <si>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</si>
  <si>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</si>
  <si>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</si>
  <si>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</si>
  <si>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</si>
  <si>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</si>
  <si>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</si>
  <si>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</si>
  <si>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</si>
  <si>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</si>
  <si>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</si>
  <si>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</si>
  <si>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</si>
  <si>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</si>
  <si>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</si>
  <si>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</si>
  <si>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</si>
  <si>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</si>
  <si>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</si>
  <si>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</si>
  <si>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</si>
  <si>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</si>
  <si>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</si>
  <si>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</si>
  <si>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</si>
  <si>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</si>
  <si>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</si>
  <si>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</si>
  <si>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</si>
  <si>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</si>
  <si>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</si>
  <si>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</si>
  <si>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</si>
  <si>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</si>
  <si>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</si>
  <si>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</si>
  <si>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</si>
  <si>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</si>
  <si>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</si>
  <si>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</si>
  <si>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</si>
  <si>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</si>
  <si>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</si>
  <si>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</si>
  <si>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</si>
  <si>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</si>
  <si>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</si>
  <si>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</si>
  <si>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</si>
  <si>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</si>
  <si>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</si>
  <si>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</si>
  <si>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</si>
  <si>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</si>
  <si>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</si>
  <si>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</si>
  <si>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</si>
  <si>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</si>
  <si>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</si>
  <si>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</si>
  <si>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</si>
  <si>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</si>
  <si>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</si>
  <si>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</si>
  <si>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</si>
  <si>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</si>
  <si>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</si>
  <si>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</si>
  <si>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</si>
  <si>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</si>
  <si>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</si>
  <si>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</si>
  <si>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</si>
  <si>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</si>
  <si>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</si>
  <si>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</si>
  <si>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</si>
  <si>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</si>
  <si>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</si>
  <si>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</si>
  <si>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</si>
  <si>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</si>
  <si>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</si>
  <si>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</si>
  <si>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</si>
  <si>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</si>
  <si>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</si>
  <si>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</si>
  <si>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</si>
  <si>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</si>
  <si>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</si>
  <si>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</si>
  <si>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</si>
  <si>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</si>
  <si>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</si>
  <si>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</si>
  <si>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</si>
  <si>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</si>
  <si>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</si>
  <si>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</si>
  <si>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</si>
  <si>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</si>
  <si>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</si>
  <si>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</si>
  <si>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</si>
  <si>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</si>
  <si>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</si>
  <si>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</si>
  <si>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</si>
  <si>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</si>
  <si>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</si>
  <si>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</si>
  <si>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</si>
  <si>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</si>
  <si>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</si>
  <si>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</si>
  <si>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</si>
  <si>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</si>
  <si>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</si>
  <si>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</si>
  <si>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</si>
  <si>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</si>
  <si>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</si>
  <si>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</si>
  <si>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</si>
  <si>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</si>
  <si>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</si>
  <si>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</si>
  <si>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</si>
  <si>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</si>
  <si>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</si>
  <si>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</si>
  <si>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</si>
  <si>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</si>
  <si>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</si>
  <si>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</si>
  <si>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</si>
  <si>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</si>
  <si>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</si>
  <si>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</si>
  <si>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</si>
  <si>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</si>
  <si>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</si>
  <si>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</si>
  <si>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</si>
  <si>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</si>
  <si>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</si>
  <si>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</si>
  <si>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</si>
  <si>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</si>
  <si>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</si>
  <si>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</si>
  <si>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</si>
  <si>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</si>
  <si>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</si>
  <si>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</si>
  <si>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</si>
  <si>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</si>
  <si>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</si>
  <si>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</si>
  <si>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</si>
  <si>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</si>
  <si>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</si>
  <si>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</si>
  <si>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</si>
  <si>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</si>
  <si>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</si>
  <si>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</si>
  <si>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</si>
  <si>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</si>
  <si>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</si>
  <si>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</si>
  <si>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</si>
  <si>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</si>
  <si>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</si>
  <si>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</si>
  <si>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</si>
  <si>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</si>
  <si>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</si>
  <si>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</si>
  <si>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</si>
  <si>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</si>
  <si>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</si>
  <si>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</si>
  <si>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</si>
  <si>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</si>
  <si>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</si>
  <si>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</si>
  <si>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</si>
  <si>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</si>
  <si>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</si>
  <si>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</si>
  <si>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</si>
  <si>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</si>
  <si>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</si>
  <si>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</si>
  <si>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</si>
  <si>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</si>
  <si>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</si>
  <si>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</si>
  <si>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</si>
  <si>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</si>
  <si>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</si>
  <si>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</si>
  <si>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</si>
  <si>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</si>
  <si>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</si>
  <si>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</si>
  <si>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</si>
  <si>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</si>
  <si>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</si>
  <si>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</si>
  <si>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</si>
  <si>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</si>
  <si>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</si>
  <si>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</si>
  <si>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</si>
  <si>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</si>
  <si>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</si>
  <si>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</si>
  <si>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</si>
  <si>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</si>
  <si>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</si>
  <si>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</si>
  <si>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</si>
  <si>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</si>
  <si>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</si>
  <si>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</si>
  <si>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</si>
  <si>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</si>
  <si>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</si>
  <si>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</si>
  <si>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</si>
  <si>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</si>
  <si>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</si>
  <si>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</si>
  <si>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</si>
  <si>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</si>
  <si>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</si>
  <si>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</si>
  <si>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</si>
  <si>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</si>
  <si>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</si>
  <si>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</si>
  <si>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</si>
  <si>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</si>
  <si>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</si>
  <si>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</si>
  <si>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</si>
  <si>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</si>
  <si>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</si>
  <si>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</si>
  <si>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</si>
  <si>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</si>
  <si>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</si>
  <si>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</si>
  <si>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</si>
  <si>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</si>
  <si>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</si>
  <si>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</si>
  <si>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</si>
  <si>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</si>
  <si>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</si>
  <si>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</si>
  <si>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</si>
  <si>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</si>
  <si>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</si>
  <si>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</si>
  <si>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</si>
  <si>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</si>
  <si>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</si>
  <si>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</si>
  <si>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</si>
  <si>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</si>
  <si>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</si>
  <si>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</si>
  <si>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</si>
  <si>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</si>
  <si>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</si>
  <si>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</si>
  <si>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</si>
  <si>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</si>
  <si>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</si>
  <si>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</si>
  <si>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</si>
  <si>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</si>
  <si>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</si>
  <si>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</si>
  <si>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</si>
  <si>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</si>
  <si>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</si>
  <si>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</si>
  <si>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</si>
  <si>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</si>
  <si>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</si>
  <si>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</si>
  <si>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</si>
  <si>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</si>
  <si>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</si>
  <si>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</si>
  <si>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</si>
  <si>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</si>
  <si>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</si>
  <si>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</si>
  <si>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</si>
  <si>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</si>
  <si>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</si>
  <si>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</si>
  <si>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</si>
  <si>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</si>
  <si>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</si>
  <si>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</si>
  <si>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</si>
  <si>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</si>
  <si>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</si>
  <si>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</si>
  <si>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</si>
  <si>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</si>
  <si>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</si>
  <si>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</si>
  <si>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</si>
  <si>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</si>
  <si>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</si>
  <si>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</si>
  <si>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</si>
  <si>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</si>
  <si>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</si>
  <si>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</si>
  <si>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</si>
  <si>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</si>
  <si>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</si>
  <si>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</si>
  <si>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</si>
  <si>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</si>
  <si>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</si>
  <si>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</si>
  <si>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</si>
  <si>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</si>
  <si>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</si>
  <si>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</si>
  <si>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</si>
  <si>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</si>
  <si>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</si>
  <si>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</si>
  <si>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</si>
  <si>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</si>
  <si>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</si>
  <si>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</si>
  <si>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</si>
  <si>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</si>
  <si>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</si>
  <si>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</si>
  <si>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</si>
  <si>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</si>
  <si>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</si>
  <si>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</si>
  <si>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</si>
  <si>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</si>
  <si>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</si>
  <si>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</si>
  <si>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</si>
  <si>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</si>
  <si>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</si>
  <si>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</si>
  <si>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</si>
  <si>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</si>
  <si>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</si>
  <si>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</si>
  <si>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</si>
  <si>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</si>
  <si>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</si>
  <si>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</si>
  <si>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</si>
  <si>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</si>
  <si>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</si>
  <si>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</si>
  <si>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</si>
  <si>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</si>
  <si>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</si>
  <si>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</si>
  <si>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</si>
  <si>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</si>
  <si>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</si>
  <si>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</si>
  <si>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</si>
  <si>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</si>
  <si>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</si>
  <si>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</si>
  <si>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</si>
  <si>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</si>
  <si>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</si>
  <si>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</si>
  <si>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</si>
  <si>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</si>
  <si>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</si>
  <si>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</si>
  <si>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</si>
  <si>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</si>
  <si>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</si>
  <si>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</si>
  <si>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</si>
  <si>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</si>
  <si>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</si>
  <si>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</si>
  <si>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</si>
  <si>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</si>
  <si>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</si>
  <si>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</si>
  <si>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</si>
  <si>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</si>
  <si>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</si>
  <si>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</si>
  <si>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</si>
  <si>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</si>
  <si>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</si>
  <si>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</si>
  <si>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</si>
  <si>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</si>
  <si>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</si>
  <si>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</si>
  <si>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</si>
  <si>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</si>
  <si>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</si>
  <si>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</si>
  <si>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</si>
  <si>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</si>
  <si>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</si>
  <si>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</si>
  <si>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</si>
  <si>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</si>
  <si>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</si>
  <si>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</si>
  <si>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</si>
  <si>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</si>
  <si>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</si>
  <si>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</si>
  <si>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</si>
  <si>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</si>
  <si>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</si>
  <si>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</si>
  <si>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</si>
  <si>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</si>
  <si>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</si>
  <si>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</si>
  <si>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</si>
  <si>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</si>
  <si>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</si>
  <si>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</si>
  <si>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</si>
  <si>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</si>
  <si>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</si>
  <si>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</si>
  <si>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</si>
  <si>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</si>
  <si>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</si>
  <si>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</si>
  <si>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</si>
  <si>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</si>
  <si>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</si>
  <si>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</si>
  <si>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</si>
  <si>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</si>
  <si>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</si>
  <si>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</si>
  <si>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</si>
  <si>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</si>
  <si>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</si>
  <si>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</si>
  <si>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</si>
  <si>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</si>
  <si>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</si>
  <si>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</si>
  <si>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</si>
  <si>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</si>
  <si>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</si>
  <si>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</si>
  <si>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</si>
  <si>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</si>
  <si>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</si>
  <si>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</si>
  <si>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</si>
  <si>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</si>
  <si>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</si>
  <si>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</si>
  <si>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</si>
  <si>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</si>
  <si>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</si>
  <si>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</si>
  <si>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</si>
  <si>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</si>
  <si>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</si>
  <si>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</si>
  <si>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</si>
  <si>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</si>
  <si>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</si>
  <si>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</si>
  <si>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</si>
  <si>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</si>
  <si>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</si>
  <si>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</si>
  <si>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</si>
  <si>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</si>
  <si>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</si>
  <si>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</si>
  <si>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</si>
  <si>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</si>
  <si>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</si>
  <si>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</si>
  <si>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</si>
  <si>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</si>
  <si>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</si>
  <si>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</si>
  <si>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</si>
  <si>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</si>
  <si>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</si>
  <si>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</si>
  <si>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</si>
  <si>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</si>
  <si>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</si>
  <si>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</si>
  <si>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</si>
  <si>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</si>
  <si>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</si>
  <si>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</si>
  <si>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</si>
  <si>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</si>
  <si>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</si>
  <si>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</si>
  <si>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</si>
  <si>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</si>
  <si>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</si>
  <si>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</si>
  <si>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</si>
  <si>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</si>
  <si>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</si>
  <si>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</si>
  <si>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</si>
  <si>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</si>
  <si>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</si>
  <si>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</si>
  <si>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</si>
  <si>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</si>
  <si>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</si>
  <si>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</si>
  <si>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</si>
  <si>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</si>
  <si>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</si>
  <si>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</si>
  <si>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</si>
  <si>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</si>
  <si>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</si>
  <si>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</si>
  <si>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</si>
  <si>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</si>
  <si>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</si>
  <si>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</si>
  <si>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</si>
  <si>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</si>
  <si>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</si>
  <si>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</si>
  <si>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</si>
  <si>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</si>
  <si>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</si>
  <si>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</si>
  <si>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</si>
  <si>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</si>
  <si>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</si>
  <si>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</si>
  <si>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</si>
  <si>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</si>
  <si>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</si>
  <si>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</si>
  <si>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</si>
  <si>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</si>
  <si>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</si>
  <si>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</si>
  <si>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</si>
  <si>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</si>
  <si>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</si>
  <si>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</si>
  <si>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</si>
  <si>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</si>
  <si>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</si>
  <si>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</si>
  <si>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</si>
  <si>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</si>
  <si>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</si>
  <si>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</si>
  <si>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</si>
  <si>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</si>
  <si>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</si>
  <si>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</si>
  <si>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</si>
  <si>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</si>
  <si>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</si>
  <si>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</si>
  <si>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</si>
  <si>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</si>
  <si>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</si>
  <si>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</si>
  <si>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</si>
  <si>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</si>
  <si>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</si>
  <si>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</si>
  <si>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</si>
  <si>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</si>
  <si>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</si>
  <si>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</si>
  <si>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</si>
  <si>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</si>
  <si>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</si>
  <si>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</si>
  <si>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</si>
  <si>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</si>
  <si>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</si>
  <si>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</si>
  <si>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</si>
  <si>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</si>
  <si>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</si>
  <si>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</si>
  <si>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</si>
  <si>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</si>
  <si>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</si>
  <si>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</si>
  <si>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</si>
  <si>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</si>
  <si>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</si>
  <si>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</si>
  <si>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</si>
  <si>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</si>
  <si>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</si>
  <si>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</si>
  <si>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</si>
  <si>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</si>
  <si>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</si>
  <si>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</si>
  <si>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</si>
  <si>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</si>
  <si>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</si>
  <si>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</si>
  <si>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</si>
  <si>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</si>
  <si>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</si>
  <si>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</si>
  <si>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</si>
  <si>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</si>
  <si>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</si>
  <si>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</si>
  <si>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</si>
  <si>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</si>
  <si>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</si>
  <si>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</si>
  <si>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</si>
  <si>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</si>
  <si>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</si>
  <si>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</si>
  <si>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</si>
  <si>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</si>
  <si>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</si>
  <si>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</si>
  <si>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</si>
  <si>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</si>
  <si>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</si>
  <si>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</si>
  <si>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</si>
  <si>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</si>
  <si>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</si>
  <si>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</si>
  <si>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</si>
  <si>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</si>
  <si>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</si>
  <si>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</si>
  <si>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</si>
  <si>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</si>
  <si>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</si>
  <si>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</si>
  <si>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</si>
  <si>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</si>
  <si>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</si>
  <si>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</si>
  <si>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</si>
  <si>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</si>
  <si>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</si>
  <si>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</si>
  <si>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</si>
  <si>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</si>
  <si>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</si>
  <si>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</si>
  <si>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</si>
  <si>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</si>
  <si>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</si>
  <si>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</si>
  <si>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</si>
  <si>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</si>
  <si>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</si>
  <si>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</si>
  <si>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</si>
  <si>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</si>
  <si>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</si>
  <si>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</si>
  <si>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</si>
  <si>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</si>
  <si>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</si>
  <si>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</si>
  <si>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</si>
  <si>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</si>
  <si>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</si>
  <si>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</si>
  <si>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</si>
  <si>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</si>
  <si>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</si>
  <si>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</si>
  <si>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</si>
  <si>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</si>
  <si>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</si>
  <si>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</si>
  <si>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</si>
  <si>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</si>
  <si>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</si>
  <si>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</si>
  <si>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</si>
  <si>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</si>
  <si>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</si>
  <si>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</si>
  <si>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</si>
  <si>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</si>
  <si>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</si>
  <si>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</si>
  <si>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</si>
  <si>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</si>
  <si>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</si>
  <si>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</si>
  <si>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</si>
  <si>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</si>
  <si>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</si>
  <si>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</si>
  <si>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</si>
  <si>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</si>
  <si>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</si>
  <si>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</si>
  <si>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</si>
  <si>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</si>
  <si>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</si>
  <si>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</si>
  <si>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</si>
  <si>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</si>
  <si>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</si>
  <si>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</si>
  <si>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</si>
  <si>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</si>
  <si>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</si>
  <si>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</si>
  <si>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</si>
  <si>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</si>
  <si>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</si>
  <si>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</si>
  <si>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</si>
  <si>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</si>
  <si>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</si>
  <si>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</si>
  <si>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</si>
  <si>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</si>
  <si>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</si>
  <si>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</si>
  <si>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</si>
  <si>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</si>
  <si>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</si>
  <si>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</si>
  <si>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</si>
  <si>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</si>
  <si>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</si>
  <si>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</si>
  <si>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</si>
  <si>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</si>
  <si>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</si>
  <si>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</si>
  <si>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</si>
  <si>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</si>
  <si>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</si>
  <si>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</si>
  <si>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</si>
  <si>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</si>
  <si>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</si>
  <si>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</si>
  <si>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</si>
  <si>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</si>
  <si>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</si>
  <si>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</si>
  <si>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</si>
  <si>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</si>
  <si>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</si>
  <si>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</si>
  <si>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</si>
  <si>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</si>
  <si>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</si>
  <si>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</si>
  <si>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</si>
  <si>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</si>
  <si>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</si>
  <si>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</si>
  <si>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</si>
  <si>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</si>
  <si>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</si>
  <si>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</si>
  <si>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</si>
  <si>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</si>
  <si>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</si>
  <si>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</si>
  <si>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</si>
  <si>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</si>
  <si>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</si>
  <si>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</si>
  <si>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</si>
  <si>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</si>
  <si>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</si>
  <si>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</si>
  <si>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</si>
  <si>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</si>
  <si>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</si>
  <si>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</si>
  <si>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</si>
  <si>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</si>
  <si>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</si>
  <si>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</si>
  <si>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</si>
  <si>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</si>
  <si>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</si>
  <si>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</si>
  <si>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</si>
  <si>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</si>
  <si>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</si>
  <si>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</si>
  <si>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</si>
  <si>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</si>
  <si>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</si>
  <si>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</si>
  <si>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</si>
  <si>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</si>
  <si>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</si>
  <si>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</si>
  <si>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</si>
  <si>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</si>
  <si>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</si>
  <si>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</si>
  <si>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</si>
  <si>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</si>
  <si>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</si>
  <si>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</si>
  <si>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</si>
  <si>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</si>
  <si>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</si>
  <si>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</si>
  <si>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</si>
  <si>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</si>
  <si>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</si>
  <si>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</si>
  <si>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</si>
  <si>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</si>
  <si>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</si>
  <si>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</si>
  <si>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</si>
  <si>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</si>
  <si>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</si>
  <si>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</si>
  <si>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</si>
  <si>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</si>
  <si>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</si>
  <si>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</si>
  <si>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</si>
  <si>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</si>
  <si>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</si>
  <si>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</si>
  <si>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</si>
  <si>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</si>
  <si>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</si>
  <si>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</si>
  <si>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</si>
  <si>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</si>
  <si>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</si>
  <si>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</si>
  <si>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</si>
  <si>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</si>
  <si>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</si>
  <si>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</si>
  <si>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</si>
  <si>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</si>
  <si>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</si>
  <si>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</si>
  <si>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</si>
  <si>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</si>
  <si>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</si>
  <si>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</si>
  <si>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</si>
  <si>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</si>
  <si>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</si>
  <si>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</si>
  <si>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</si>
  <si>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</si>
  <si>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</si>
  <si>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</si>
  <si>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</si>
  <si>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</si>
  <si>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</si>
  <si>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</si>
  <si>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</si>
  <si>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</si>
  <si>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</si>
  <si>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</si>
  <si>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</si>
  <si>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</si>
  <si>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</si>
  <si>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</si>
  <si>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</si>
  <si>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</si>
  <si>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</si>
  <si>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</si>
  <si>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</si>
  <si>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</si>
  <si>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</si>
  <si>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</si>
  <si>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</si>
  <si>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</si>
  <si>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</si>
  <si>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</si>
  <si>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</si>
  <si>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</si>
  <si>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</si>
  <si>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</si>
  <si>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</si>
  <si>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</si>
  <si>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</si>
  <si>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</si>
  <si>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</si>
  <si>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</si>
  <si>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</si>
  <si>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</si>
  <si>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</si>
  <si>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</si>
  <si>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</si>
  <si>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</si>
  <si>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</si>
  <si>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</si>
  <si>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</si>
  <si>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</si>
  <si>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</si>
  <si>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</si>
  <si>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</si>
  <si>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</si>
  <si>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</si>
  <si>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</si>
  <si>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</si>
  <si>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</si>
  <si>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</si>
  <si>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</si>
  <si>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</si>
  <si>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</si>
  <si>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</si>
  <si>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</si>
  <si>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</si>
  <si>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</si>
  <si>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</si>
  <si>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</si>
  <si>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</si>
  <si>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</si>
  <si>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</si>
  <si>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</si>
  <si>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</si>
  <si>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</si>
  <si>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</si>
  <si>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</si>
  <si>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</si>
  <si>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</si>
  <si>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</si>
  <si>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</si>
  <si>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</si>
  <si>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</si>
  <si>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</si>
  <si>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</si>
  <si>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</si>
  <si>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</si>
  <si>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</si>
  <si>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</si>
  <si>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</si>
  <si>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</si>
  <si>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</si>
  <si>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</si>
  <si>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</si>
  <si>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</si>
  <si>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</si>
  <si>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</si>
  <si>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</si>
  <si>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</si>
  <si>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</si>
  <si>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</si>
  <si>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</si>
  <si>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</si>
  <si>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</si>
  <si>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</si>
  <si>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</si>
  <si>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</si>
  <si>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</si>
  <si>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</si>
  <si>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</si>
  <si>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</si>
  <si>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</si>
  <si>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</si>
  <si>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</si>
  <si>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</si>
  <si>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</si>
  <si>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</si>
  <si>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</si>
  <si>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</si>
  <si>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</si>
  <si>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</si>
  <si>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</si>
  <si>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</si>
  <si>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</si>
  <si>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</si>
  <si>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</si>
  <si>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</si>
  <si>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</si>
  <si>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</si>
  <si>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</si>
  <si>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</si>
  <si>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</si>
  <si>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</si>
  <si>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</si>
  <si>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</si>
  <si>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</si>
  <si>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</si>
  <si>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</si>
  <si>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</si>
  <si>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</si>
  <si>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</si>
  <si>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</si>
  <si>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</si>
  <si>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</si>
  <si>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</si>
  <si>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</si>
  <si>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</si>
  <si>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</si>
  <si>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</si>
  <si>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</si>
  <si>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</si>
  <si>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</si>
  <si>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</si>
  <si>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</si>
  <si>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</si>
  <si>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</si>
  <si>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</si>
  <si>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</si>
  <si>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</si>
  <si>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</si>
  <si>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</si>
  <si>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</si>
  <si>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</si>
  <si>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</si>
  <si>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</si>
  <si>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</si>
  <si>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</si>
  <si>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</si>
  <si>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</si>
  <si>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</si>
  <si>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</si>
  <si>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</si>
  <si>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</si>
  <si>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</si>
  <si>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</si>
  <si>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</si>
  <si>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</si>
  <si>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</si>
  <si>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</si>
  <si>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</si>
  <si>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</si>
  <si>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</si>
  <si>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</si>
  <si>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</si>
  <si>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</si>
  <si>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</si>
  <si>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</si>
  <si>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</si>
  <si>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</si>
  <si>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</si>
  <si>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</si>
  <si>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</si>
  <si>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</si>
  <si>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</si>
  <si>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</si>
  <si>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</si>
  <si>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</si>
  <si>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</si>
  <si>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</si>
  <si>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</si>
  <si>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</si>
  <si>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</si>
  <si>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</si>
  <si>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</si>
  <si>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</si>
  <si>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</si>
  <si>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</si>
  <si>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</si>
  <si>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</si>
  <si>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</si>
  <si>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</si>
  <si>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</si>
  <si>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</si>
  <si>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</si>
  <si>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</si>
  <si>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</si>
  <si>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</si>
  <si>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</si>
  <si>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</si>
  <si>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</si>
  <si>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</si>
  <si>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</si>
  <si>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</si>
  <si>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</si>
  <si>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</si>
  <si>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</si>
  <si>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</si>
  <si>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</si>
  <si>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</si>
  <si>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</si>
  <si>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</si>
  <si>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</si>
  <si>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</si>
  <si>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</si>
  <si>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</si>
  <si>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</si>
  <si>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</si>
  <si>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</si>
  <si>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</si>
  <si>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</si>
  <si>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</si>
  <si>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</si>
  <si>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</si>
  <si>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</si>
  <si>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</si>
  <si>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</si>
  <si>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</si>
  <si>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</si>
  <si>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</si>
  <si>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</si>
  <si>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</si>
  <si>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</si>
  <si>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</si>
  <si>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</si>
  <si>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</si>
  <si>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</si>
  <si>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</si>
  <si>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</si>
  <si>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</si>
  <si>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</si>
  <si>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</si>
  <si>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</si>
  <si>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</si>
  <si>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</si>
  <si>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</si>
  <si>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</si>
  <si>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</si>
  <si>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</si>
  <si>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</si>
  <si>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</si>
  <si>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</si>
  <si>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</si>
  <si>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</si>
  <si>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</si>
  <si>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</si>
  <si>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</si>
  <si>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</si>
  <si>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</si>
  <si>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</si>
  <si>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</si>
  <si>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</si>
  <si>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</si>
  <si>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</si>
  <si>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</si>
  <si>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</si>
  <si>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</si>
  <si>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</si>
  <si>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</si>
  <si>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</si>
  <si>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</si>
  <si>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</si>
  <si>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</si>
  <si>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</si>
  <si>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</si>
  <si>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</si>
  <si>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</si>
  <si>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</si>
  <si>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</si>
  <si>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</si>
  <si>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</si>
  <si>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</si>
  <si>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</si>
  <si>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</si>
  <si>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</si>
  <si>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</si>
  <si>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</si>
  <si>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</si>
  <si>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</si>
  <si>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</si>
  <si>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</si>
  <si>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</si>
  <si>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</si>
  <si>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</si>
  <si>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</si>
  <si>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</si>
  <si>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</si>
  <si>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</si>
  <si>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</si>
  <si>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</si>
  <si>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</si>
  <si>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</si>
  <si>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</si>
  <si>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</si>
  <si>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</si>
  <si>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</si>
  <si>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</si>
  <si>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</si>
  <si>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</si>
  <si>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</si>
  <si>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</si>
  <si>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</si>
  <si>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</si>
  <si>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</si>
  <si>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</si>
  <si>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</si>
  <si>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</si>
  <si>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</si>
  <si>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</si>
  <si>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</si>
  <si>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</si>
  <si>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</si>
  <si>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</si>
  <si>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</si>
  <si>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</si>
  <si>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</si>
  <si>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</si>
  <si>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</si>
  <si>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</si>
  <si>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</si>
  <si>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</si>
  <si>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</si>
  <si>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</si>
  <si>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</si>
  <si>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</si>
  <si>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</si>
  <si>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</si>
  <si>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</si>
  <si>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</si>
  <si>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</si>
  <si>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</si>
  <si>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</si>
  <si>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</si>
  <si>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</si>
  <si>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</si>
  <si>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</si>
  <si>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</si>
  <si>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</si>
  <si>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</si>
  <si>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</si>
  <si>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</si>
  <si>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</si>
  <si>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</si>
  <si>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</si>
  <si>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</si>
  <si>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</si>
  <si>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</si>
  <si>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</si>
  <si>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</si>
  <si>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</si>
  <si>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</si>
  <si>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</si>
  <si>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</si>
  <si>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</si>
  <si>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</si>
  <si>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</si>
  <si>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</si>
  <si>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</si>
  <si>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</si>
  <si>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</si>
  <si>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</si>
  <si>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</si>
  <si>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</si>
  <si>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</si>
  <si>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</si>
  <si>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</si>
  <si>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</si>
  <si>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</si>
  <si>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</si>
  <si>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</si>
  <si>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</si>
  <si>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</si>
  <si>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</si>
  <si>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</si>
  <si>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</si>
  <si>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</si>
  <si>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</si>
  <si>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</si>
  <si>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</si>
  <si>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</si>
  <si>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</si>
  <si>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</si>
  <si>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</si>
  <si>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</si>
  <si>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</si>
  <si>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</si>
  <si>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</si>
  <si>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</si>
  <si>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</si>
  <si>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</si>
  <si>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</si>
  <si>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</si>
  <si>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</si>
  <si>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</si>
  <si>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</si>
  <si>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</si>
  <si>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</si>
  <si>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</si>
  <si>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</si>
  <si>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</si>
  <si>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</si>
  <si>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</si>
  <si>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</si>
  <si>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</si>
  <si>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</si>
  <si>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</si>
  <si>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</si>
  <si>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</si>
  <si>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</si>
  <si>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</si>
  <si>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</si>
  <si>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</si>
  <si>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</si>
  <si>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</si>
  <si>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</si>
  <si>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</si>
  <si>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</si>
  <si>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</si>
  <si>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</si>
  <si>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</si>
  <si>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</si>
  <si>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</si>
  <si>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</si>
  <si>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</si>
  <si>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</si>
  <si>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</si>
  <si>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</si>
  <si>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</si>
  <si>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</si>
  <si>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</si>
  <si>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</si>
  <si>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</si>
  <si>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</si>
  <si>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</si>
  <si>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</si>
  <si>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</si>
  <si>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</si>
  <si>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</si>
  <si>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</si>
  <si>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</si>
  <si>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</si>
  <si>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</si>
  <si>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</si>
  <si>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</si>
  <si>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</si>
  <si>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</si>
  <si>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</si>
  <si>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</si>
  <si>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</si>
  <si>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</si>
  <si>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</si>
  <si>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</si>
  <si>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</si>
  <si>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</si>
  <si>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</si>
  <si>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</si>
  <si>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</si>
  <si>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</si>
  <si>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</si>
  <si>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</si>
  <si>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</si>
  <si>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</si>
  <si>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</si>
  <si>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</si>
  <si>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</si>
  <si>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</si>
  <si>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</si>
  <si>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</si>
  <si>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</si>
  <si>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</si>
  <si>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</si>
  <si>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</si>
  <si>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</si>
  <si>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</si>
  <si>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</si>
  <si>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</si>
  <si>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</si>
  <si>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</si>
  <si>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</si>
  <si>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</si>
  <si>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</si>
  <si>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</si>
  <si>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</si>
  <si>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</si>
  <si>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</si>
  <si>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</si>
  <si>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</si>
  <si>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</si>
  <si>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</si>
  <si>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</si>
  <si>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</si>
  <si>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</si>
  <si>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</si>
  <si>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</si>
  <si>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</si>
  <si>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</si>
  <si>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</si>
  <si>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</si>
  <si>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</si>
  <si>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</si>
  <si>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</si>
  <si>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</si>
  <si>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</si>
  <si>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</si>
  <si>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</si>
  <si>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</si>
  <si>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</si>
  <si>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</si>
  <si>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</si>
  <si>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</si>
  <si>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</si>
  <si>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</si>
  <si>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</si>
  <si>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</si>
  <si>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</si>
  <si>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</si>
  <si>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</si>
  <si>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</si>
  <si>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</si>
  <si>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</si>
  <si>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</si>
  <si>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</si>
  <si>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</si>
  <si>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</si>
  <si>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</si>
  <si>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</si>
  <si>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</si>
  <si>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</si>
  <si>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</si>
  <si>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</si>
  <si>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</si>
  <si>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</si>
  <si>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</si>
  <si>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</si>
  <si>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</si>
  <si>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</si>
  <si>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</si>
  <si>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</si>
  <si>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</si>
  <si>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</si>
  <si>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</si>
  <si>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</si>
  <si>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</si>
  <si>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</si>
  <si>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</si>
  <si>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</si>
  <si>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</si>
  <si>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</si>
  <si>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</si>
  <si>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</si>
  <si>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</si>
  <si>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</si>
  <si>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</si>
  <si>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</si>
  <si>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</si>
  <si>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</si>
  <si>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</si>
  <si>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</si>
  <si>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</si>
  <si>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</si>
  <si>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</si>
  <si>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</si>
  <si>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</si>
  <si>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</si>
  <si>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</si>
  <si>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</si>
  <si>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</si>
  <si>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</si>
  <si>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</si>
  <si>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</si>
  <si>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</si>
  <si>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</si>
  <si>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</si>
  <si>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</si>
  <si>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</si>
  <si>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</si>
  <si>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</si>
  <si>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</si>
  <si>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</si>
  <si>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</si>
  <si>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</si>
  <si>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</si>
  <si>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</si>
  <si>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</si>
  <si>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</si>
  <si>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</si>
  <si>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</si>
  <si>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</si>
  <si>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</si>
  <si>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</si>
  <si>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</si>
  <si>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</si>
  <si>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</si>
  <si>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</si>
  <si>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</si>
  <si>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</si>
  <si>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</si>
  <si>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</si>
  <si>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</si>
  <si>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</si>
  <si>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</si>
  <si>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</si>
  <si>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</si>
  <si>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</si>
  <si>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</si>
  <si>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</si>
  <si>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</si>
  <si>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</si>
  <si>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</si>
  <si>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</si>
  <si>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</si>
  <si>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</si>
  <si>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</si>
  <si>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</si>
  <si>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</si>
  <si>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</si>
  <si>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</si>
  <si>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</si>
  <si>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</si>
  <si>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</si>
  <si>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</si>
  <si>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</si>
  <si>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</si>
  <si>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</si>
  <si>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</si>
  <si>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</si>
  <si>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</si>
  <si>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</si>
  <si>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</si>
  <si>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</si>
  <si>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</si>
  <si>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</si>
  <si>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</si>
  <si>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</si>
  <si>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</si>
  <si>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</si>
  <si>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</si>
  <si>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</si>
  <si>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</si>
  <si>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</si>
  <si>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</si>
  <si>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</si>
  <si>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</si>
  <si>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</si>
  <si>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</si>
  <si>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</si>
  <si>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</si>
  <si>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</si>
  <si>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</si>
  <si>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</si>
  <si>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</si>
  <si>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</si>
  <si>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</si>
  <si>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</si>
  <si>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</si>
  <si>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</si>
  <si>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</si>
  <si>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</si>
  <si>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</si>
  <si>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</si>
  <si>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</si>
  <si>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</si>
  <si>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</si>
  <si>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</si>
  <si>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</si>
  <si>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</si>
  <si>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</si>
  <si>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</si>
  <si>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</si>
  <si>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</si>
  <si>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</si>
  <si>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</si>
  <si>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</si>
  <si>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</si>
  <si>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</si>
  <si>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</si>
  <si>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</si>
  <si>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</si>
  <si>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</si>
  <si>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</si>
  <si>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</si>
  <si>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</si>
  <si>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</si>
  <si>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</si>
  <si>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</si>
  <si>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</si>
  <si>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</si>
  <si>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</si>
  <si>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</si>
  <si>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</si>
  <si>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</si>
  <si>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</si>
  <si>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</si>
  <si>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</si>
  <si>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</si>
  <si>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</si>
  <si>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</si>
  <si>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</si>
  <si>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</si>
  <si>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</si>
  <si>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</si>
  <si>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</si>
  <si>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</si>
  <si>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</si>
  <si>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</si>
  <si>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</si>
  <si>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</si>
  <si>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</si>
  <si>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</si>
  <si>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</si>
  <si>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</si>
  <si>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</si>
  <si>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</si>
  <si>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</si>
  <si>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</si>
  <si>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</si>
  <si>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</si>
  <si>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</si>
  <si>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</si>
  <si>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</si>
  <si>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</si>
  <si>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</si>
  <si>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</si>
  <si>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</si>
  <si>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</si>
  <si>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</si>
  <si>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</si>
  <si>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</si>
  <si>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</si>
  <si>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</si>
  <si>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</si>
  <si>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</si>
  <si>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</si>
  <si>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</si>
  <si>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</si>
  <si>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</si>
  <si>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</si>
  <si>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</si>
  <si>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</si>
  <si>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</si>
  <si>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</si>
  <si>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</si>
  <si>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</si>
  <si>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</si>
  <si>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</si>
  <si>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</si>
  <si>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</si>
  <si>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</si>
  <si>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</si>
  <si>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</si>
  <si>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</si>
  <si>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</si>
  <si>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</si>
  <si>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</si>
  <si>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</si>
  <si>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</si>
  <si>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</si>
  <si>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</si>
  <si>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</si>
  <si>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</si>
  <si>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</si>
  <si>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</si>
  <si>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</si>
  <si>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</si>
  <si>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</si>
  <si>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</si>
  <si>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</si>
  <si>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</si>
  <si>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</si>
  <si>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</si>
  <si>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</si>
  <si>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</si>
  <si>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</si>
  <si>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</si>
  <si>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</si>
  <si>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</si>
  <si>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</si>
  <si>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</si>
  <si>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</si>
  <si>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</si>
  <si>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</si>
  <si>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</si>
  <si>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</si>
  <si>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</si>
  <si>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</si>
  <si>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</si>
  <si>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</si>
  <si>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</si>
  <si>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</si>
  <si>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</si>
  <si>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</si>
  <si>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</si>
  <si>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</si>
  <si>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</si>
  <si>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</si>
  <si>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</si>
  <si>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</si>
  <si>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</si>
  <si>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</si>
  <si>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</si>
  <si>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</si>
  <si>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</si>
  <si>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</si>
  <si>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</si>
  <si>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</si>
  <si>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</si>
  <si>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</si>
  <si>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</si>
  <si>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</si>
  <si>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</si>
  <si>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</si>
  <si>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</si>
  <si>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</si>
  <si>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</si>
  <si>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</si>
  <si>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</si>
  <si>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</si>
  <si>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</si>
  <si>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</si>
  <si>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</si>
  <si>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</si>
  <si>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</si>
  <si>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</si>
  <si>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</si>
  <si>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</si>
  <si>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</si>
  <si>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</si>
  <si>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</si>
  <si>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</si>
  <si>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</si>
  <si>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</si>
  <si>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</si>
  <si>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</si>
  <si>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</si>
  <si>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</si>
  <si>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</si>
  <si>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</si>
  <si>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</si>
  <si>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</si>
  <si>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</si>
  <si>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</si>
  <si>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</si>
  <si>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</si>
  <si>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</si>
  <si>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</si>
  <si>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</si>
  <si>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</si>
  <si>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</si>
  <si>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</si>
  <si>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</si>
  <si>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</si>
  <si>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</si>
  <si>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</si>
  <si>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</si>
  <si>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</si>
  <si>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</si>
  <si>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</si>
  <si>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</si>
  <si>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</si>
  <si>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</si>
  <si>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</si>
  <si>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</si>
  <si>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</si>
  <si>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</si>
  <si>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</si>
  <si>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</si>
  <si>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</si>
  <si>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</si>
  <si>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</si>
  <si>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</si>
  <si>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</si>
  <si>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</si>
  <si>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</si>
  <si>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</si>
  <si>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</si>
  <si>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</si>
  <si>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</si>
  <si>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</si>
  <si>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</si>
  <si>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</si>
  <si>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</si>
  <si>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</si>
  <si>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</si>
  <si>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</si>
  <si>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</si>
  <si>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</si>
  <si>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</si>
  <si>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</si>
  <si>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</si>
  <si>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</si>
  <si>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</si>
  <si>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</si>
  <si>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</si>
  <si>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</si>
  <si>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</si>
  <si>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</si>
  <si>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</si>
  <si>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</si>
  <si>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</si>
  <si>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</si>
  <si>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</si>
  <si>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</si>
  <si>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</si>
  <si>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</si>
  <si>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</si>
  <si>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</si>
  <si>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</si>
  <si>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</si>
  <si>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</si>
  <si>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</si>
  <si>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</si>
  <si>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</si>
  <si>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</si>
  <si>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</si>
  <si>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</si>
  <si>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</si>
  <si>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</si>
  <si>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</si>
  <si>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</si>
  <si>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</si>
  <si>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</si>
  <si>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</si>
  <si>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</si>
  <si>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</si>
  <si>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</si>
  <si>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</si>
  <si>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</si>
  <si>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</si>
  <si>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</si>
  <si>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</si>
  <si>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</si>
  <si>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</si>
  <si>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</si>
  <si>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</si>
  <si>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</si>
  <si>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</si>
  <si>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</si>
  <si>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</si>
  <si>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</si>
  <si>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</si>
  <si>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</si>
  <si>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</si>
  <si>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</si>
  <si>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</si>
  <si>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</si>
  <si>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</si>
  <si>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</si>
  <si>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</si>
  <si>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</si>
  <si>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</si>
  <si>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</si>
  <si>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</si>
  <si>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</si>
  <si>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</si>
  <si>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</si>
  <si>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</si>
  <si>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</si>
  <si>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</si>
  <si>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</si>
  <si>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</si>
  <si>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</si>
  <si>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</si>
  <si>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</si>
  <si>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</si>
  <si>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</si>
  <si>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</si>
  <si>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</si>
  <si>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</si>
  <si>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</si>
  <si>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</si>
  <si>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</si>
  <si>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</si>
  <si>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</si>
  <si>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</si>
  <si>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</si>
  <si>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</si>
  <si>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</si>
  <si>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</si>
  <si>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</si>
  <si>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</si>
  <si>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</si>
  <si>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</si>
  <si>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</si>
  <si>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</si>
  <si>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</si>
  <si>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</si>
  <si>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</si>
  <si>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</si>
  <si>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</si>
  <si>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</si>
  <si>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</si>
  <si>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</si>
  <si>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</si>
  <si>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</si>
  <si>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</si>
  <si>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</si>
  <si>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</si>
  <si>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</si>
  <si>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</si>
  <si>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</si>
  <si>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</si>
  <si>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</si>
  <si>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</si>
  <si>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</si>
  <si>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</si>
  <si>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</si>
  <si>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</si>
  <si>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</si>
  <si>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</si>
  <si>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</si>
  <si>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</si>
  <si>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</si>
  <si>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</si>
  <si>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</si>
  <si>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</si>
  <si>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</si>
  <si>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</si>
  <si>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</si>
  <si>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</si>
  <si>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</si>
  <si>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</si>
  <si>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</si>
  <si>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</si>
  <si>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</si>
  <si>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</si>
  <si>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</si>
  <si>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</si>
  <si>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</si>
  <si>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</si>
  <si>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</si>
  <si>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</si>
  <si>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</si>
  <si>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</si>
  <si>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</si>
  <si>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</si>
  <si>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</si>
  <si>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</si>
  <si>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</si>
  <si>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</si>
  <si>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</si>
  <si>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</si>
  <si>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</si>
  <si>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</si>
  <si>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</si>
  <si>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</si>
  <si>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</si>
  <si>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</si>
  <si>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</si>
  <si>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</si>
  <si>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</si>
  <si>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</si>
  <si>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</si>
  <si>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</si>
  <si>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</si>
  <si>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</si>
  <si>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</si>
  <si>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</si>
  <si>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</si>
  <si>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</si>
  <si>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</si>
  <si>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</si>
  <si>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</si>
  <si>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</si>
  <si>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</si>
  <si>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</si>
  <si>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</si>
  <si>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</si>
  <si>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</si>
  <si>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</si>
  <si>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</si>
  <si>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</si>
  <si>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</si>
  <si>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</si>
  <si>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</si>
  <si>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</si>
  <si>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</si>
  <si>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</si>
  <si>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</si>
  <si>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</si>
  <si>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</si>
  <si>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</si>
  <si>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</si>
  <si>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</si>
  <si>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</si>
  <si>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</si>
  <si>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</si>
  <si>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</si>
  <si>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</si>
  <si>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</si>
  <si>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</si>
  <si>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</si>
  <si>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</si>
  <si>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</si>
  <si>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</si>
  <si>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</si>
  <si>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</si>
  <si>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</si>
  <si>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</si>
  <si>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</si>
  <si>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</si>
  <si>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</si>
  <si>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</si>
  <si>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</si>
  <si>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</si>
  <si>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</si>
  <si>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</si>
  <si>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</si>
  <si>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</si>
  <si>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</si>
  <si>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</si>
  <si>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</si>
  <si>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</si>
  <si>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</si>
  <si>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</si>
  <si>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</si>
  <si>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</si>
  <si>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</si>
  <si>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</si>
  <si>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</si>
  <si>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</si>
  <si>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</si>
  <si>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</si>
  <si>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</si>
  <si>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</si>
  <si>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</si>
  <si>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</si>
  <si>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</si>
  <si>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</si>
  <si>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</si>
  <si>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</si>
  <si>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</si>
  <si>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</si>
  <si>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</si>
  <si>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</si>
  <si>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</si>
  <si>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</si>
  <si>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</si>
  <si>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</si>
  <si>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</si>
  <si>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</si>
  <si>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</si>
  <si>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</si>
  <si>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</si>
  <si>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</si>
  <si>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</si>
  <si>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</si>
  <si>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</si>
  <si>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</si>
  <si>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</si>
  <si>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</si>
  <si>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</si>
  <si>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</si>
  <si>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</si>
  <si>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</si>
  <si>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</si>
  <si>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</si>
  <si>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</si>
  <si>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</si>
  <si>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</si>
  <si>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</si>
  <si>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</si>
  <si>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</si>
  <si>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</si>
  <si>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</si>
  <si>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</si>
  <si>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</si>
  <si>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</si>
  <si>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</si>
  <si>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</si>
  <si>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</si>
  <si>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</si>
  <si>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</si>
  <si>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</si>
  <si>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</si>
  <si>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</si>
  <si>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</si>
  <si>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</si>
  <si>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</si>
  <si>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</si>
  <si>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</si>
  <si>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</si>
  <si>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</si>
  <si>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</si>
  <si>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</si>
  <si>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</si>
  <si>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</si>
  <si>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</si>
  <si>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</si>
  <si>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</si>
  <si>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</si>
  <si>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</si>
  <si>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</si>
  <si>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</si>
  <si>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</si>
  <si>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</si>
  <si>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</si>
  <si>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</si>
  <si>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</si>
  <si>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</si>
  <si>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</si>
  <si>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</si>
  <si>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</si>
  <si>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</si>
  <si>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</si>
  <si>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</si>
  <si>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</si>
  <si>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</si>
  <si>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</si>
  <si>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</si>
  <si>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</si>
  <si>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</si>
  <si>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</si>
  <si>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</si>
  <si>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</si>
  <si>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</si>
  <si>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</si>
  <si>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</si>
  <si>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</si>
  <si>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</si>
  <si>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</si>
  <si>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</si>
  <si>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</si>
  <si>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</si>
  <si>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</si>
  <si>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</si>
  <si>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</si>
  <si>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</si>
  <si>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</si>
  <si>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</si>
  <si>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</si>
  <si>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</si>
  <si>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</si>
  <si>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</si>
  <si>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</si>
  <si>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</si>
  <si>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</si>
  <si>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</si>
  <si>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</si>
  <si>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</si>
  <si>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</si>
  <si>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</si>
  <si>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</si>
  <si>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</si>
  <si>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</si>
  <si>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</si>
  <si>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</si>
  <si>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</si>
  <si>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</si>
  <si>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</si>
  <si>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</si>
  <si>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</si>
  <si>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</si>
  <si>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</si>
  <si>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</si>
  <si>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</si>
  <si>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</si>
  <si>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</si>
  <si>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</si>
  <si>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</si>
  <si>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</si>
  <si>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</si>
  <si>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</si>
  <si>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</si>
  <si>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</si>
  <si>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</si>
  <si>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</si>
  <si>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</si>
  <si>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</si>
  <si>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</si>
  <si>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</si>
  <si>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</si>
  <si>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</si>
  <si>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</si>
  <si>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</si>
  <si>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</si>
  <si>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</si>
  <si>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</si>
  <si>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</si>
  <si>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</si>
  <si>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</si>
  <si>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</si>
  <si>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</si>
  <si>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</si>
  <si>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</si>
  <si>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</si>
  <si>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</si>
  <si>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</si>
  <si>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</si>
  <si>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</si>
  <si>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</si>
  <si>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</si>
  <si>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</si>
  <si>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</si>
  <si>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</si>
  <si>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</si>
  <si>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</si>
  <si>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</si>
  <si>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</si>
  <si>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</si>
  <si>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</si>
  <si>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</si>
  <si>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</si>
  <si>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</si>
  <si>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</si>
  <si>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</si>
  <si>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</si>
  <si>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</si>
  <si>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</si>
  <si>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</si>
  <si>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</si>
  <si>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</si>
  <si>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</si>
  <si>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</si>
  <si>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</si>
  <si>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</si>
  <si>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</si>
  <si>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</si>
  <si>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</si>
  <si>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</si>
  <si>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</si>
  <si>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</si>
  <si>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</si>
  <si>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</si>
  <si>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</si>
  <si>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</si>
  <si>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</si>
  <si>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</si>
  <si>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</si>
  <si>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</si>
  <si>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</si>
  <si>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</si>
  <si>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</si>
  <si>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</si>
  <si>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</si>
  <si>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</si>
  <si>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</si>
  <si>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</si>
  <si>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</si>
  <si>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</si>
  <si>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</si>
  <si>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</si>
  <si>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</si>
  <si>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</si>
  <si>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</si>
  <si>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</si>
  <si>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</si>
  <si>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</si>
  <si>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</si>
  <si>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</si>
  <si>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</si>
  <si>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</si>
  <si>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</si>
  <si>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</si>
  <si>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</si>
  <si>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</si>
  <si>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</si>
  <si>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</si>
  <si>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</si>
  <si>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</si>
  <si>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</si>
  <si>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</si>
  <si>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</si>
  <si>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</si>
  <si>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</si>
  <si>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</si>
  <si>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</si>
  <si>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</si>
  <si>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</si>
  <si>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</si>
  <si>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</si>
  <si>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</si>
  <si>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</si>
  <si>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</si>
  <si>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</si>
  <si>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</si>
  <si>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</si>
  <si>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</si>
  <si>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</si>
  <si>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</si>
  <si>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</si>
  <si>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</si>
  <si>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</si>
  <si>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</si>
  <si>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</si>
  <si>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</si>
  <si>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</si>
  <si>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</si>
  <si>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</si>
  <si>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</si>
  <si>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</si>
  <si>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</si>
  <si>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</si>
  <si>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</si>
  <si>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</si>
  <si>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</si>
  <si>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</si>
  <si>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</si>
  <si>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</si>
  <si>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</si>
  <si>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</si>
  <si>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</si>
  <si>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</si>
  <si>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</si>
  <si>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</si>
  <si>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</si>
  <si>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</si>
  <si>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</si>
  <si>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</si>
  <si>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</si>
  <si>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</si>
  <si>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</si>
  <si>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</si>
  <si>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</si>
  <si>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</si>
  <si>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</si>
  <si>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</si>
  <si>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</si>
  <si>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</si>
  <si>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</si>
  <si>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</si>
  <si>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</si>
  <si>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</si>
  <si>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</si>
  <si>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</si>
  <si>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</si>
  <si>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</si>
  <si>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</si>
  <si>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</si>
  <si>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</si>
  <si>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</si>
  <si>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</si>
  <si>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</si>
  <si>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</si>
  <si>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</si>
  <si>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</si>
  <si>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</si>
  <si>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</si>
  <si>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</si>
  <si>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</si>
  <si>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</si>
  <si>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</si>
  <si>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</si>
  <si>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</si>
  <si>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</si>
  <si>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</si>
  <si>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</si>
  <si>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</si>
  <si>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</si>
  <si>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</si>
  <si>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</si>
  <si>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</si>
  <si>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</si>
  <si>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</si>
  <si>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</si>
  <si>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</si>
  <si>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</si>
  <si>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</si>
  <si>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</si>
  <si>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</si>
  <si>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</si>
  <si>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</si>
  <si>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</si>
  <si>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</si>
  <si>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</si>
  <si>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</si>
  <si>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</si>
  <si>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</si>
  <si>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</si>
  <si>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</si>
  <si>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</si>
  <si>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</si>
  <si>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</si>
  <si>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</si>
  <si>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</si>
  <si>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</si>
  <si>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</si>
  <si>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</si>
  <si>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</si>
  <si>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</si>
  <si>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</si>
  <si>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</si>
  <si>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</si>
  <si>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</si>
  <si>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</si>
  <si>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</si>
  <si>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</si>
  <si>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</si>
  <si>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</si>
  <si>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</si>
  <si>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</si>
  <si>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</si>
  <si>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</si>
  <si>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</si>
  <si>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</si>
  <si>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</si>
  <si>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</si>
  <si>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</si>
  <si>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</si>
  <si>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</si>
  <si>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</si>
  <si>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</si>
  <si>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</si>
  <si>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</si>
  <si>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</si>
  <si>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</si>
  <si>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</si>
  <si>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</si>
  <si>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</si>
  <si>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</si>
  <si>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</si>
  <si>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</si>
  <si>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</si>
  <si>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</si>
  <si>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</si>
  <si>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</si>
  <si>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</si>
  <si>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</si>
  <si>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</si>
  <si>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</si>
  <si>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</si>
  <si>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</si>
  <si>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</si>
  <si>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</si>
  <si>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</si>
  <si>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</si>
  <si>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</si>
  <si>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</si>
  <si>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</si>
  <si>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</si>
  <si>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</si>
  <si>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</si>
  <si>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</si>
  <si>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</si>
  <si>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</si>
  <si>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</si>
  <si>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</si>
  <si>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</si>
  <si>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</si>
  <si>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</si>
  <si>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</si>
  <si>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</si>
  <si>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</si>
  <si>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</si>
  <si>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</si>
  <si>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</si>
  <si>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</si>
  <si>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</si>
  <si>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</si>
  <si>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</si>
  <si>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</si>
  <si>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</si>
  <si>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</si>
  <si>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</si>
  <si>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</si>
  <si>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</si>
  <si>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</si>
  <si>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</si>
  <si>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</si>
  <si>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</si>
  <si>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</si>
  <si>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</si>
  <si>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</si>
  <si>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</si>
  <si>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</si>
  <si>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</si>
  <si>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</si>
  <si>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</si>
  <si>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</si>
  <si>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</si>
  <si>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</si>
  <si>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</si>
  <si>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</si>
  <si>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</si>
  <si>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</si>
  <si>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</si>
  <si>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</si>
  <si>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</si>
  <si>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</si>
  <si>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</si>
  <si>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</si>
  <si>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</si>
  <si>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</si>
  <si>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</si>
  <si>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</si>
  <si>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</si>
  <si>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</si>
  <si>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</si>
  <si>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</si>
  <si>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</si>
  <si>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</si>
  <si>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</si>
  <si>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</si>
  <si>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</si>
  <si>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</si>
  <si>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</si>
  <si>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</si>
  <si>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</si>
  <si>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</si>
  <si>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</si>
  <si>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</si>
  <si>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</si>
  <si>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</si>
  <si>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</si>
  <si>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</si>
  <si>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</si>
  <si>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</si>
  <si>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</si>
  <si>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</si>
  <si>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</si>
  <si>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</si>
  <si>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</si>
  <si>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</si>
  <si>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</si>
  <si>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</si>
  <si>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</si>
  <si>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</si>
  <si>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</si>
  <si>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</si>
  <si>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</si>
  <si>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</si>
  <si>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</si>
  <si>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</si>
  <si>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</si>
  <si>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</si>
  <si>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</si>
  <si>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</si>
  <si>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</si>
  <si>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</si>
  <si>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</si>
  <si>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</si>
  <si>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</si>
  <si>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</si>
  <si>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</si>
  <si>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</si>
  <si>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</si>
  <si>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</si>
  <si>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</si>
  <si>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</si>
  <si>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</si>
  <si>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</si>
  <si>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</si>
  <si>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</si>
  <si>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</si>
  <si>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</si>
  <si>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</si>
  <si>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</si>
  <si>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</si>
  <si>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</si>
  <si>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</si>
  <si>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</si>
  <si>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</si>
  <si>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</si>
  <si>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</si>
  <si>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</si>
  <si>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</si>
  <si>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</si>
  <si>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</si>
  <si>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</si>
  <si>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</si>
  <si>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</si>
  <si>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</si>
  <si>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</si>
  <si>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</si>
  <si>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</si>
  <si>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</si>
  <si>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</si>
  <si>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</si>
  <si>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</si>
  <si>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</si>
  <si>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</si>
  <si>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</si>
  <si>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</si>
  <si>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</si>
  <si>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</si>
  <si>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</si>
  <si>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</si>
  <si>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</si>
  <si>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</si>
  <si>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</si>
  <si>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</si>
  <si>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</si>
  <si>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</si>
  <si>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</si>
  <si>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</si>
  <si>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</si>
  <si>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</si>
  <si>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</si>
  <si>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</si>
  <si>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</si>
  <si>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</si>
  <si>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</si>
  <si>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</si>
  <si>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</si>
  <si>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</si>
  <si>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</si>
  <si>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</si>
  <si>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</si>
  <si>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</si>
  <si>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</si>
  <si>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</si>
  <si>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</si>
  <si>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</si>
  <si>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</si>
  <si>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</si>
  <si>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</si>
  <si>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</si>
  <si>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</si>
  <si>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</si>
  <si>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</si>
  <si>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</si>
  <si>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</si>
  <si>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</si>
  <si>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</si>
  <si>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</si>
  <si>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</si>
  <si>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</si>
  <si>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</si>
  <si>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</si>
  <si>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</si>
  <si>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</si>
  <si>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</si>
  <si>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</si>
  <si>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</si>
  <si>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</si>
  <si>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</si>
  <si>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</si>
  <si>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</si>
  <si>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</si>
  <si>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</si>
  <si>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</si>
  <si>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</si>
  <si>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</si>
  <si>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</si>
  <si>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</si>
  <si>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</si>
  <si>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</si>
  <si>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</si>
  <si>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</si>
  <si>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</si>
  <si>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</si>
  <si>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</si>
  <si>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</si>
  <si>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</si>
  <si>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</si>
  <si>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</si>
  <si>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</si>
  <si>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</si>
  <si>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</si>
  <si>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</si>
  <si>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</si>
  <si>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</si>
  <si>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</si>
  <si>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</si>
  <si>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</si>
  <si>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</si>
  <si>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</si>
  <si>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</si>
  <si>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</si>
  <si>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</si>
  <si>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</si>
  <si>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</si>
  <si>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</si>
  <si>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</si>
  <si>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</si>
  <si>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</si>
  <si>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</si>
  <si>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</si>
  <si>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</si>
  <si>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</si>
  <si>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</si>
  <si>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</si>
  <si>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</si>
  <si>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</si>
  <si>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</si>
  <si>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</si>
  <si>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</si>
  <si>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</si>
  <si>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</si>
  <si>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</si>
  <si>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</si>
  <si>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</si>
  <si>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</si>
  <si>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</si>
  <si>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</si>
  <si>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</si>
  <si>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</si>
  <si>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</si>
  <si>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</si>
  <si>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</si>
  <si>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</si>
  <si>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</si>
  <si>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</si>
  <si>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</si>
  <si>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</si>
  <si>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</si>
  <si>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</si>
  <si>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</si>
  <si>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</si>
  <si>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</si>
  <si>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</si>
  <si>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</si>
  <si>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</si>
  <si>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</si>
  <si>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</si>
  <si>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</si>
  <si>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</si>
  <si>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</si>
  <si>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</si>
  <si>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</si>
  <si>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</si>
  <si>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</si>
  <si>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</si>
  <si>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</si>
  <si>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</si>
  <si>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</si>
  <si>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</si>
  <si>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</si>
  <si>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</si>
  <si>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</si>
  <si>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</si>
  <si>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</si>
  <si>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</si>
  <si>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</si>
  <si>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</si>
  <si>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</si>
  <si>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</si>
  <si>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</si>
  <si>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</si>
  <si>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</si>
  <si>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</si>
  <si>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</si>
  <si>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</si>
  <si>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</si>
  <si>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</si>
  <si>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</si>
  <si>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</si>
  <si>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</si>
  <si>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</si>
  <si>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</si>
  <si>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</si>
  <si>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</si>
  <si>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</si>
  <si>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</si>
  <si>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</si>
  <si>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</si>
  <si>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</si>
  <si>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</si>
  <si>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</si>
  <si>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</si>
  <si>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</si>
  <si>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</si>
  <si>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</si>
  <si>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</si>
  <si>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</si>
  <si>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</si>
  <si>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</si>
  <si>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</si>
  <si>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</si>
  <si>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</si>
  <si>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</si>
  <si>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</si>
  <si>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</si>
  <si>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</si>
  <si>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</si>
  <si>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</si>
  <si>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</si>
  <si>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</si>
  <si>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</si>
  <si>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</si>
  <si>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</si>
  <si>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</si>
  <si>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</si>
  <si>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</si>
  <si>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</si>
  <si>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</si>
  <si>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</si>
  <si>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</si>
  <si>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</si>
  <si>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</si>
  <si>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</si>
  <si>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</si>
  <si>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</si>
  <si>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</si>
  <si>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</si>
  <si>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</si>
  <si>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</si>
  <si>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</si>
  <si>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</si>
  <si>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</si>
  <si>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</si>
  <si>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</si>
  <si>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</si>
  <si>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</si>
  <si>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</si>
  <si>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</si>
  <si>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</si>
  <si>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</si>
  <si>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</si>
  <si>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</si>
  <si>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</si>
  <si>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</si>
  <si>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</si>
  <si>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</si>
  <si>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</si>
  <si>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</si>
  <si>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</si>
  <si>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</si>
  <si>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</si>
  <si>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</si>
  <si>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</si>
  <si>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</si>
  <si>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</si>
  <si>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</si>
  <si>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</si>
  <si>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</si>
  <si>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</si>
  <si>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</si>
  <si>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</si>
  <si>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</si>
  <si>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</si>
  <si>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</si>
  <si>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</si>
  <si>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</si>
  <si>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</si>
  <si>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</si>
  <si>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</si>
  <si>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</si>
  <si>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</si>
  <si>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</si>
  <si>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</si>
  <si>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</si>
  <si>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</si>
  <si>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</si>
  <si>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</si>
  <si>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</si>
  <si>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</si>
  <si>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</si>
  <si>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</si>
  <si>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</si>
  <si>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</si>
  <si>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</si>
  <si>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</si>
  <si>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</si>
  <si>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</si>
  <si>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</si>
  <si>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</si>
  <si>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</si>
  <si>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</si>
  <si>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</si>
  <si>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</si>
  <si>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</si>
  <si>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</si>
  <si>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</si>
  <si>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</si>
  <si>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</si>
  <si>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</si>
  <si>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</si>
  <si>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</si>
  <si>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</si>
  <si>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</si>
  <si>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</si>
  <si>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</si>
  <si>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</si>
  <si>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</si>
  <si>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</si>
  <si>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</si>
  <si>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</si>
  <si>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</si>
  <si>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</si>
  <si>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</si>
  <si>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</si>
  <si>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</si>
  <si>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</si>
  <si>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</si>
  <si>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</si>
  <si>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</si>
  <si>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</si>
  <si>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</si>
  <si>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</si>
  <si>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</si>
  <si>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</si>
  <si>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</si>
  <si>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</si>
  <si>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</si>
  <si>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</si>
  <si>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</si>
  <si>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</si>
  <si>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</si>
  <si>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</si>
  <si>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</si>
  <si>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</si>
  <si>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</si>
  <si>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</si>
  <si>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</si>
  <si>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</si>
  <si>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</si>
  <si>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</si>
  <si>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</si>
  <si>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</si>
  <si>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</si>
  <si>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</si>
  <si>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</si>
  <si>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</si>
  <si>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</si>
  <si>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</si>
  <si>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</si>
  <si>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</si>
  <si>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</si>
  <si>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</si>
  <si>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</si>
  <si>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</si>
  <si>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</si>
  <si>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</si>
  <si>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</si>
  <si>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</si>
  <si>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</si>
  <si>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</si>
  <si>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</si>
  <si>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</si>
  <si>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</si>
  <si>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</si>
  <si>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</si>
  <si>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</si>
  <si>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</si>
  <si>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</si>
  <si>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</si>
  <si>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</si>
  <si>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</si>
  <si>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</si>
  <si>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</si>
  <si>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</si>
  <si>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</si>
  <si>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</si>
  <si>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</si>
  <si>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</si>
  <si>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</si>
  <si>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</si>
  <si>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</si>
  <si>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</si>
  <si>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</si>
  <si>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</si>
  <si>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</si>
  <si>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</si>
  <si>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</si>
  <si>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</si>
  <si>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</si>
  <si>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</si>
  <si>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</si>
  <si>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</si>
  <si>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</si>
  <si>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</si>
  <si>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</si>
  <si>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</si>
  <si>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</si>
  <si>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</si>
  <si>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</si>
  <si>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</si>
  <si>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</si>
  <si>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</si>
  <si>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</si>
  <si>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</si>
  <si>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</si>
  <si>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</si>
  <si>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</si>
  <si>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</si>
  <si>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</si>
  <si>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</si>
  <si>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</si>
  <si>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</si>
  <si>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</si>
  <si>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</si>
  <si>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</si>
  <si>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</si>
  <si>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</si>
  <si>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</si>
  <si>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</si>
  <si>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</si>
  <si>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</si>
  <si>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</si>
  <si>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</si>
  <si>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</si>
  <si>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</si>
  <si>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</si>
  <si>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</si>
  <si>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</si>
  <si>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</si>
  <si>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</si>
  <si>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</si>
  <si>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</si>
  <si>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</si>
  <si>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</si>
  <si>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</si>
  <si>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</si>
  <si>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</si>
  <si>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</si>
  <si>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</si>
  <si>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</si>
  <si>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</si>
  <si>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</si>
  <si>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</si>
  <si>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</si>
  <si>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</si>
  <si>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</si>
  <si>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</si>
  <si>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</si>
  <si>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</si>
  <si>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</si>
  <si>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</si>
  <si>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</si>
  <si>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</si>
  <si>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</si>
  <si>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</si>
  <si>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</si>
  <si>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</si>
  <si>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</si>
  <si>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</si>
  <si>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</si>
  <si>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</si>
  <si>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</si>
  <si>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</si>
  <si>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</si>
  <si>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</si>
  <si>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</si>
  <si>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</si>
  <si>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</si>
  <si>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</si>
  <si>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</si>
  <si>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</si>
  <si>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</si>
  <si>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</si>
  <si>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</si>
  <si>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</si>
  <si>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</si>
  <si>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</si>
  <si>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</si>
  <si>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</si>
  <si>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</si>
  <si>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</si>
  <si>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</si>
  <si>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</si>
  <si>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</si>
  <si>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</si>
  <si>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</si>
  <si>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</si>
  <si>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</si>
  <si>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</si>
  <si>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</si>
  <si>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</si>
  <si>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</si>
  <si>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</si>
  <si>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</si>
  <si>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</si>
  <si>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</si>
  <si>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</si>
  <si>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</si>
  <si>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</si>
  <si>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</si>
  <si>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</si>
  <si>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</si>
  <si>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</si>
  <si>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</si>
  <si>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</si>
  <si>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</si>
  <si>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</si>
  <si>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</si>
  <si>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</si>
  <si>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</si>
  <si>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</si>
  <si>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</si>
  <si>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</si>
  <si>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</si>
  <si>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</si>
  <si>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</si>
  <si>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</si>
  <si>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</si>
  <si>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</si>
  <si>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</si>
  <si>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</si>
  <si>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</si>
  <si>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</si>
  <si>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</si>
  <si>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</si>
  <si>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</si>
  <si>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</si>
  <si>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</si>
  <si>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</si>
  <si>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</si>
  <si>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</si>
  <si>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</si>
  <si>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</si>
  <si>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</si>
  <si>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</si>
  <si>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</si>
  <si>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</si>
  <si>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</si>
  <si>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</si>
  <si>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</si>
  <si>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</si>
  <si>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</si>
  <si>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</si>
  <si>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</si>
  <si>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</si>
  <si>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</si>
  <si>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</si>
  <si>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</si>
  <si>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</si>
  <si>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</si>
  <si>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</si>
  <si>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</si>
  <si>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</si>
  <si>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</si>
  <si>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</si>
  <si>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</si>
  <si>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</si>
  <si>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</si>
  <si>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</si>
  <si>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</si>
  <si>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</si>
  <si>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</si>
  <si>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</si>
  <si>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</si>
  <si>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</si>
  <si>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</si>
  <si>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</si>
  <si>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</si>
  <si>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</si>
  <si>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</si>
  <si>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</si>
  <si>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</si>
  <si>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</si>
  <si>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</si>
  <si>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</si>
  <si>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</si>
  <si>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</si>
  <si>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</si>
  <si>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</si>
  <si>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</si>
  <si>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</si>
  <si>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</si>
  <si>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</si>
  <si>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</si>
  <si>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</si>
  <si>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</si>
  <si>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</si>
  <si>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</si>
  <si>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</si>
  <si>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</si>
  <si>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</si>
  <si>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</si>
  <si>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</si>
  <si>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</si>
  <si>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</si>
  <si>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</si>
  <si>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</si>
  <si>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</si>
  <si>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</si>
  <si>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</si>
  <si>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</si>
  <si>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</si>
  <si>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</si>
  <si>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</si>
  <si>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</si>
  <si>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</si>
  <si>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</si>
  <si>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</si>
  <si>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</si>
  <si>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</si>
  <si>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</si>
  <si>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</si>
  <si>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</si>
  <si>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</si>
  <si>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</si>
  <si>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</si>
  <si>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</si>
  <si>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</si>
  <si>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</si>
  <si>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</si>
  <si>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</si>
  <si>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</si>
  <si>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</si>
  <si>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</si>
  <si>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</si>
  <si>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</si>
  <si>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</si>
  <si>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</si>
  <si>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</si>
  <si>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</si>
  <si>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</si>
  <si>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</si>
  <si>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</si>
  <si>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</si>
  <si>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</si>
  <si>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</si>
  <si>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</si>
  <si>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</si>
  <si>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</si>
  <si>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</si>
  <si>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</si>
  <si>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</si>
  <si>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</si>
  <si>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</si>
  <si>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</si>
  <si>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</si>
  <si>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</si>
  <si>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</si>
  <si>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</si>
  <si>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</si>
  <si>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</si>
  <si>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</si>
  <si>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</si>
  <si>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</si>
  <si>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</si>
  <si>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</si>
  <si>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</si>
  <si>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</si>
  <si>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</si>
  <si>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</si>
  <si>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</si>
  <si>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</si>
  <si>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</si>
  <si>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</si>
  <si>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</si>
  <si>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</si>
  <si>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</si>
  <si>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</si>
  <si>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</si>
  <si>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</si>
  <si>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</si>
  <si>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</si>
  <si>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</si>
  <si>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</si>
  <si>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</si>
  <si>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</si>
  <si>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</si>
  <si>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</si>
  <si>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</si>
  <si>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</si>
  <si>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</si>
  <si>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</si>
  <si>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</si>
  <si>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</si>
  <si>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</si>
  <si>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</si>
  <si>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</si>
  <si>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</si>
  <si>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</si>
  <si>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</si>
  <si>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</si>
  <si>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</si>
  <si>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</si>
  <si>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</si>
  <si>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</si>
  <si>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</si>
  <si>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</si>
  <si>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</si>
  <si>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</si>
  <si>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</si>
  <si>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</si>
  <si>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</si>
  <si>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</si>
  <si>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</si>
  <si>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</si>
  <si>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</si>
  <si>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</si>
  <si>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</si>
  <si>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</si>
  <si>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</si>
  <si>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</si>
  <si>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</si>
  <si>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</si>
  <si>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</si>
  <si>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</si>
  <si>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</si>
  <si>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</si>
  <si>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</si>
  <si>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</si>
  <si>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</si>
  <si>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</si>
  <si>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</si>
  <si>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</si>
  <si>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</si>
  <si>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</si>
  <si>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</si>
  <si>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</si>
  <si>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</si>
  <si>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</si>
  <si>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</si>
  <si>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</si>
  <si>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</si>
  <si>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</si>
  <si>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</si>
  <si>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</si>
  <si>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</si>
  <si>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</si>
  <si>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</si>
  <si>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</si>
  <si>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</si>
  <si>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</si>
  <si>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</si>
  <si>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</si>
  <si>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</si>
  <si>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</si>
  <si>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</si>
  <si>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</si>
  <si>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</si>
  <si>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</si>
  <si>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</si>
  <si>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</si>
  <si>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</si>
  <si>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</si>
  <si>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</si>
  <si>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</si>
  <si>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</si>
  <si>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</si>
  <si>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</si>
  <si>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</si>
  <si>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</si>
  <si>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</si>
  <si>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</si>
  <si>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</si>
  <si>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</si>
  <si>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</si>
  <si>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</si>
  <si>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</si>
  <si>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</si>
  <si>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</si>
  <si>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</si>
  <si>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</si>
  <si>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</si>
  <si>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</si>
  <si>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</si>
  <si>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</si>
  <si>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</si>
  <si>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</si>
  <si>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</si>
  <si>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</si>
  <si>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</si>
  <si>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</si>
  <si>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</si>
  <si>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</si>
  <si>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</si>
  <si>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</si>
  <si>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</si>
  <si>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</si>
  <si>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</si>
  <si>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</si>
  <si>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</si>
  <si>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</si>
  <si>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</si>
  <si>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</si>
  <si>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</si>
  <si>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</si>
  <si>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</si>
  <si>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</si>
  <si>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</si>
  <si>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</si>
  <si>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</si>
  <si>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</si>
  <si>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</si>
  <si>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</si>
  <si>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</si>
  <si>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</si>
  <si>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</si>
  <si>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</si>
  <si>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</si>
  <si>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</si>
  <si>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</si>
  <si>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</si>
  <si>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</si>
  <si>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</si>
  <si>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</si>
  <si>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</si>
  <si>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</si>
  <si>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</si>
  <si>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</si>
  <si>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</si>
  <si>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</si>
  <si>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</si>
  <si>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</si>
  <si>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</si>
  <si>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</si>
  <si>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</si>
  <si>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</si>
  <si>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</si>
  <si>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</si>
  <si>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</si>
  <si>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</si>
  <si>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</si>
  <si>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</si>
  <si>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</si>
  <si>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</si>
  <si>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</si>
  <si>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</si>
  <si>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</si>
  <si>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</si>
  <si>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</si>
  <si>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</si>
  <si>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</si>
  <si>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</si>
  <si>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</si>
  <si>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</si>
  <si>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</si>
  <si>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</si>
  <si>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</si>
  <si>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</si>
  <si>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</si>
  <si>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</si>
  <si>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</si>
  <si>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</si>
  <si>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</si>
  <si>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</si>
  <si>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</si>
  <si>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</si>
  <si>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</si>
  <si>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</si>
  <si>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</si>
  <si>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</si>
  <si>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</si>
  <si>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</si>
  <si>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</si>
  <si>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</si>
  <si>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</si>
  <si>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</si>
  <si>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</si>
  <si>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</si>
  <si>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</si>
  <si>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</si>
  <si>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</si>
  <si>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</si>
  <si>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</si>
  <si>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</si>
  <si>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</si>
  <si>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</si>
  <si>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</si>
  <si>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</si>
  <si>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</si>
  <si>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</si>
  <si>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</si>
  <si>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</si>
  <si>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</si>
  <si>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</si>
  <si>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</si>
  <si>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</si>
  <si>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</si>
  <si>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</si>
  <si>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</si>
  <si>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</si>
  <si>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</si>
  <si>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</si>
  <si>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</si>
  <si>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</si>
  <si>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</si>
  <si>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</si>
  <si>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</si>
  <si>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</si>
  <si>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</si>
  <si>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</si>
  <si>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</si>
  <si>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</si>
  <si>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</si>
  <si>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</si>
  <si>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</si>
  <si>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</si>
  <si>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</si>
  <si>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</si>
  <si>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</si>
  <si>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</si>
  <si>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</si>
  <si>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</si>
  <si>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</si>
  <si>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</si>
  <si>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</si>
  <si>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</si>
  <si>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</si>
  <si>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</si>
  <si>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</si>
  <si>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</si>
  <si>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</si>
  <si>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</si>
  <si>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</si>
  <si>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</si>
  <si>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</si>
  <si>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</si>
  <si>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</si>
  <si>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</si>
  <si>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</si>
  <si>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</si>
  <si>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</si>
  <si>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</si>
  <si>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</si>
  <si>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</si>
  <si>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</si>
  <si>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</si>
  <si>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</si>
  <si>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</si>
  <si>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</si>
  <si>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</si>
  <si>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</si>
  <si>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</si>
  <si>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</si>
  <si>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</si>
  <si>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</si>
  <si>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</si>
  <si>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</si>
  <si>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</si>
  <si>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</si>
  <si>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</si>
  <si>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</si>
  <si>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</si>
  <si>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</si>
  <si>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</si>
  <si>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</si>
  <si>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</si>
  <si>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</si>
  <si>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</si>
  <si>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</si>
  <si>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</si>
  <si>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</si>
  <si>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</si>
  <si>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</si>
  <si>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</si>
  <si>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</si>
  <si>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</si>
  <si>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</si>
  <si>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</si>
  <si>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</si>
  <si>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</si>
  <si>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</si>
  <si>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</si>
  <si>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</si>
  <si>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</si>
  <si>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</si>
  <si>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</si>
  <si>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</si>
  <si>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</si>
  <si>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</si>
  <si>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</si>
  <si>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</si>
  <si>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</si>
  <si>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</si>
  <si>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</si>
  <si>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</si>
  <si>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</si>
  <si>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</si>
  <si>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</si>
  <si>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</si>
  <si>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</si>
  <si>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</si>
  <si>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</si>
  <si>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</si>
  <si>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</si>
  <si>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</si>
  <si>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</si>
  <si>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</si>
  <si>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</si>
  <si>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</si>
  <si>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</si>
  <si>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</si>
  <si>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</si>
  <si>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</si>
  <si>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</si>
  <si>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</si>
  <si>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</si>
  <si>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</si>
  <si>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</si>
  <si>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</si>
  <si>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</si>
  <si>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</si>
  <si>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</si>
  <si>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</si>
  <si>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</si>
  <si>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</si>
  <si>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</si>
  <si>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</si>
  <si>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</si>
  <si>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</si>
  <si>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</si>
  <si>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</si>
  <si>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</si>
  <si>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</si>
  <si>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</si>
  <si>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</si>
  <si>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</si>
  <si>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</si>
  <si>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</si>
  <si>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</si>
  <si>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</si>
  <si>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</si>
  <si>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</si>
  <si>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</si>
  <si>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</si>
  <si>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</si>
  <si>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</si>
  <si>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</si>
  <si>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</si>
  <si>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</si>
  <si>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</si>
  <si>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</si>
  <si>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</si>
  <si>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</si>
  <si>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</si>
  <si>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</si>
  <si>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</si>
  <si>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</si>
  <si>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</si>
  <si>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</si>
  <si>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</si>
  <si>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</si>
  <si>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</si>
  <si>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</si>
  <si>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</si>
  <si>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</si>
  <si>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</si>
  <si>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</si>
  <si>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</si>
  <si>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</si>
  <si>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</si>
  <si>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</si>
  <si>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</si>
  <si>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</si>
  <si>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</si>
  <si>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</si>
  <si>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</si>
  <si>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</si>
  <si>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</si>
  <si>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</si>
  <si>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</si>
  <si>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</si>
  <si>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</si>
  <si>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</si>
  <si>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</si>
  <si>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</si>
  <si>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</si>
  <si>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</si>
  <si>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</si>
  <si>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</si>
  <si>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</si>
  <si>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</si>
  <si>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</si>
  <si>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</si>
  <si>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</si>
  <si>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</si>
  <si>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</si>
  <si>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</si>
  <si>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</si>
  <si>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</si>
  <si>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</si>
  <si>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</si>
  <si>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</si>
  <si>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</si>
  <si>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</si>
  <si>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</si>
  <si>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</si>
  <si>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</si>
  <si>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</si>
  <si>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</si>
  <si>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</si>
  <si>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</si>
  <si>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</si>
  <si>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</si>
  <si>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</si>
  <si>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</si>
  <si>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</si>
  <si>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</si>
  <si>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</si>
  <si>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</si>
  <si>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</si>
  <si>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</si>
  <si>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</si>
  <si>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</si>
  <si>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</si>
  <si>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</si>
  <si>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</si>
  <si>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</si>
  <si>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</si>
  <si>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</si>
  <si>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</si>
  <si>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</si>
  <si>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</si>
  <si>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</si>
  <si>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</si>
  <si>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</si>
  <si>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</si>
  <si>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</si>
  <si>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</si>
  <si>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</si>
  <si>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</si>
  <si>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</si>
  <si>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</si>
  <si>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</si>
  <si>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</si>
  <si>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</si>
  <si>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</si>
  <si>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</si>
  <si>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</si>
  <si>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</si>
  <si>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</si>
  <si>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</si>
  <si>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</si>
  <si>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</si>
  <si>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</si>
  <si>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</si>
  <si>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</si>
  <si>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</si>
  <si>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</si>
  <si>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</si>
  <si>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</si>
  <si>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</si>
  <si>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</si>
  <si>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</si>
  <si>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</si>
  <si>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</si>
  <si>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</si>
  <si>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</si>
  <si>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</si>
  <si>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</si>
  <si>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</si>
  <si>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</si>
  <si>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</si>
  <si>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</si>
  <si>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</si>
  <si>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</si>
  <si>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</si>
  <si>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</si>
  <si>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</si>
  <si>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</si>
  <si>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</si>
  <si>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</si>
  <si>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</si>
  <si>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</si>
  <si>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</si>
  <si>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</si>
  <si>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</si>
  <si>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</si>
  <si>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</si>
  <si>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</si>
  <si>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</si>
  <si>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</si>
  <si>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</si>
  <si>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</si>
  <si>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</si>
  <si>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</si>
  <si>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</si>
  <si>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</si>
  <si>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</si>
  <si>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</si>
  <si>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</si>
  <si>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</si>
  <si>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</si>
  <si>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</si>
  <si>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</si>
  <si>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</si>
  <si>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</si>
  <si>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</si>
  <si>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</si>
  <si>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</si>
  <si>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</si>
  <si>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</si>
  <si>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</si>
  <si>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</si>
  <si>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</si>
  <si>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</si>
  <si>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</si>
  <si>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</si>
  <si>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</si>
  <si>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</si>
  <si>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</si>
  <si>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</si>
  <si>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</si>
  <si>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</si>
  <si>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</si>
  <si>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</si>
  <si>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</si>
  <si>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</si>
  <si>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</si>
  <si>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</si>
  <si>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</si>
  <si>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</si>
  <si>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</si>
  <si>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</si>
  <si>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</si>
  <si>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</si>
  <si>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</si>
  <si>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</si>
  <si>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</si>
  <si>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</si>
  <si>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</si>
  <si>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</si>
  <si>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</si>
  <si>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</si>
  <si>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</si>
  <si>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</si>
  <si>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</si>
  <si>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</si>
  <si>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</si>
  <si>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</si>
  <si>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</si>
  <si>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</si>
  <si>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</si>
  <si>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</si>
  <si>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</si>
  <si>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</si>
  <si>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</si>
  <si>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</si>
  <si>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</si>
  <si>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</si>
  <si>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</si>
  <si>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</si>
  <si>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</si>
  <si>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</si>
  <si>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</si>
  <si>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</si>
  <si>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</si>
  <si>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</si>
  <si>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</si>
  <si>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</si>
  <si>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</si>
  <si>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</si>
  <si>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</si>
  <si>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</si>
  <si>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</si>
  <si>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</si>
  <si>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</si>
  <si>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</si>
  <si>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</si>
  <si>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</si>
  <si>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</si>
  <si>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</si>
  <si>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</si>
  <si>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</si>
  <si>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</si>
  <si>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</si>
  <si>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</si>
  <si>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</si>
  <si>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</si>
  <si>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</si>
  <si>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</si>
  <si>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</si>
  <si>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</si>
  <si>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</si>
  <si>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</si>
  <si>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</si>
  <si>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</si>
  <si>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</si>
  <si>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</si>
  <si>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</si>
  <si>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</si>
  <si>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</si>
  <si>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</si>
  <si>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</si>
  <si>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</si>
  <si>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</si>
  <si>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</si>
  <si>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</si>
  <si>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</si>
  <si>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</si>
  <si>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</si>
  <si>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</si>
  <si>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</si>
  <si>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</si>
  <si>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</si>
  <si>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</si>
  <si>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</si>
  <si>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</si>
  <si>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</si>
  <si>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</si>
  <si>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</si>
  <si>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</si>
  <si>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</si>
  <si>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</si>
  <si>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</si>
  <si>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</si>
  <si>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</si>
  <si>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</si>
  <si>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</si>
  <si>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</si>
  <si>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</si>
  <si>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</si>
  <si>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</si>
  <si>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</si>
  <si>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</si>
  <si>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</si>
  <si>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</si>
  <si>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</si>
  <si>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</si>
  <si>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</si>
  <si>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</si>
  <si>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</si>
  <si>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</si>
  <si>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</si>
  <si>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</si>
  <si>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</si>
  <si>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</si>
  <si>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</si>
  <si>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</si>
  <si>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</si>
  <si>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</si>
  <si>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</si>
  <si>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</si>
  <si>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</si>
  <si>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</si>
  <si>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</si>
  <si>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</si>
  <si>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</si>
  <si>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</si>
  <si>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</si>
  <si>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</si>
  <si>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</si>
  <si>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</si>
  <si>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</si>
  <si>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</si>
  <si>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</si>
  <si>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</si>
  <si>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</si>
  <si>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</si>
  <si>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</si>
  <si>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</si>
  <si>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</si>
  <si>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</si>
  <si>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</si>
  <si>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</si>
  <si>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</si>
  <si>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</si>
  <si>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</si>
  <si>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</si>
  <si>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</si>
  <si>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</si>
  <si>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</si>
  <si>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</si>
  <si>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</si>
  <si>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</si>
  <si>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</si>
  <si>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</si>
  <si>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</si>
  <si>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</si>
  <si>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</si>
  <si>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</si>
  <si>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</si>
  <si>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</si>
  <si>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</si>
  <si>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</si>
  <si>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</si>
  <si>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</si>
  <si>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</si>
  <si>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</si>
  <si>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</si>
  <si>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</si>
  <si>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</si>
  <si>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</si>
  <si>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</si>
  <si>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</si>
  <si>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</si>
  <si>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</si>
  <si>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</si>
  <si>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</si>
  <si>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</si>
  <si>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</si>
  <si>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</si>
  <si>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</si>
  <si>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</si>
  <si>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</si>
  <si>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</si>
  <si>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</si>
  <si>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</si>
  <si>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</si>
  <si>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</si>
  <si>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</si>
  <si>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</si>
  <si>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</si>
  <si>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</si>
  <si>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</si>
  <si>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</si>
  <si>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</si>
  <si>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</si>
  <si>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</si>
  <si>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</si>
  <si>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</si>
  <si>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</si>
  <si>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</si>
  <si>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</si>
  <si>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</si>
  <si>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</si>
  <si>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</si>
  <si>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</si>
  <si>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</si>
  <si>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</si>
  <si>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</si>
  <si>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</si>
  <si>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</si>
  <si>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</si>
  <si>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</si>
  <si>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</si>
  <si>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</si>
  <si>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</si>
  <si>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</si>
  <si>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</si>
  <si>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</si>
  <si>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</si>
  <si>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</si>
  <si>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</si>
  <si>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</si>
  <si>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</si>
  <si>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</si>
  <si>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</si>
  <si>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</si>
  <si>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</si>
  <si>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</si>
  <si>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</si>
  <si>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</si>
  <si>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</si>
  <si>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</si>
  <si>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</si>
  <si>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</si>
  <si>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</si>
  <si>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</si>
  <si>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</si>
  <si>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</si>
  <si>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</si>
  <si>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</si>
  <si>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</si>
  <si>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</si>
  <si>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</si>
  <si>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</si>
  <si>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</si>
  <si>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</si>
  <si>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</si>
  <si>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</si>
  <si>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</si>
  <si>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</si>
  <si>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</si>
  <si>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</si>
  <si>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</si>
  <si>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</si>
  <si>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</si>
  <si>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</si>
  <si>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</si>
  <si>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</si>
  <si>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</si>
  <si>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</si>
  <si>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</si>
  <si>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</si>
  <si>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</si>
  <si>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</si>
  <si>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</si>
  <si>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</si>
  <si>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</si>
  <si>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</si>
  <si>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</si>
  <si>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</si>
  <si>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</si>
  <si>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</si>
  <si>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</si>
  <si>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</si>
  <si>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</si>
  <si>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</si>
  <si>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</si>
  <si>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</si>
  <si>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</si>
  <si>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</si>
  <si>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</si>
  <si>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</si>
  <si>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</si>
  <si>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</si>
  <si>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</si>
  <si>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</si>
  <si>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</si>
  <si>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</si>
  <si>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</si>
  <si>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</si>
  <si>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</si>
  <si>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</si>
  <si>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</si>
  <si>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</si>
  <si>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</si>
  <si>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</si>
  <si>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</si>
  <si>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</si>
  <si>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</si>
  <si>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</si>
  <si>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</si>
  <si>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</si>
  <si>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</si>
  <si>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</si>
  <si>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</si>
  <si>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</si>
  <si>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</si>
  <si>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</si>
  <si>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</si>
  <si>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</si>
  <si>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</si>
  <si>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</si>
  <si>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</si>
  <si>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</si>
  <si>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</si>
  <si>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</si>
  <si>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</si>
  <si>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</si>
  <si>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</si>
  <si>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</si>
  <si>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</si>
  <si>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</si>
  <si>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</si>
  <si>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</si>
  <si>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</si>
  <si>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</si>
  <si>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</si>
  <si>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</si>
  <si>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</si>
  <si>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</si>
  <si>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</si>
  <si>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</si>
  <si>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</si>
  <si>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</si>
  <si>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</si>
  <si>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</si>
  <si>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</si>
  <si>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</si>
  <si>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</si>
  <si>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</si>
  <si>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</si>
  <si>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</si>
  <si>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</si>
  <si>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</si>
  <si>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</si>
  <si>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</si>
  <si>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</si>
  <si>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</si>
  <si>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</si>
  <si>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</si>
  <si>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</si>
  <si>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</si>
  <si>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</si>
  <si>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</si>
  <si>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</si>
  <si>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</si>
  <si>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</si>
  <si>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</si>
  <si>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</si>
  <si>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</si>
  <si>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</si>
  <si>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</si>
  <si>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</si>
  <si>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</si>
  <si>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</si>
  <si>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</si>
  <si>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</si>
  <si>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</si>
  <si>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</si>
  <si>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</si>
  <si>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</si>
  <si>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</si>
  <si>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</si>
  <si>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</si>
  <si>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</si>
  <si>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</si>
  <si>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</si>
  <si>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</si>
  <si>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</si>
  <si>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</si>
  <si>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</si>
  <si>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</si>
  <si>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</si>
  <si>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</si>
  <si>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</si>
  <si>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</si>
  <si>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</si>
  <si>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</si>
  <si>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</si>
  <si>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</si>
  <si>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</si>
  <si>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</si>
  <si>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</si>
  <si>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</si>
  <si>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</si>
  <si>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</si>
  <si>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</si>
  <si>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</si>
  <si>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</si>
  <si>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</si>
  <si>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</si>
  <si>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</si>
  <si>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</si>
  <si>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</si>
  <si>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</si>
  <si>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</si>
  <si>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</si>
  <si>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</si>
  <si>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</si>
  <si>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</si>
  <si>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</si>
  <si>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</si>
  <si>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</si>
  <si>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</si>
  <si>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</si>
  <si>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</si>
  <si>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</si>
  <si>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</si>
  <si>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</si>
  <si>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</si>
  <si>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</si>
  <si>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</si>
  <si>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</si>
  <si>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</si>
  <si>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</si>
  <si>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</si>
  <si>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</si>
  <si>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</si>
  <si>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</si>
  <si>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</si>
  <si>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</si>
  <si>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</si>
  <si>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</si>
  <si>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</si>
  <si>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</si>
  <si>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</si>
  <si>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</si>
  <si>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</si>
  <si>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</si>
  <si>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</si>
  <si>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</si>
  <si>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</si>
  <si>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</si>
  <si>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</si>
  <si>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</si>
  <si>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</si>
  <si>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</si>
  <si>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</si>
  <si>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</si>
  <si>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</si>
  <si>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</si>
  <si>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</si>
  <si>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</si>
  <si>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</si>
  <si>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</si>
  <si>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</si>
  <si>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</si>
  <si>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</si>
  <si>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</si>
  <si>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</si>
  <si>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</si>
  <si>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</si>
  <si>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</si>
  <si>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</si>
  <si>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</si>
  <si>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</si>
  <si>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</si>
  <si>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</si>
  <si>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</si>
  <si>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</si>
  <si>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</si>
  <si>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</si>
  <si>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</si>
  <si>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</si>
  <si>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</si>
  <si>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</si>
  <si>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</si>
  <si>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</si>
  <si>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</si>
  <si>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</si>
  <si>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</si>
  <si>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</si>
  <si>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</si>
  <si>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</si>
  <si>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</si>
  <si>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</si>
  <si>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</si>
  <si>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</si>
  <si>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</si>
  <si>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</si>
  <si>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</si>
  <si>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</si>
  <si>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</si>
  <si>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</si>
  <si>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</si>
  <si>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</si>
  <si>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</si>
  <si>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</si>
  <si>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</si>
  <si>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</si>
  <si>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</si>
  <si>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</si>
  <si>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</si>
  <si>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</si>
  <si>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</si>
  <si>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</si>
  <si>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</si>
  <si>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</si>
  <si>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</si>
  <si>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</si>
  <si>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</si>
  <si>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</si>
  <si>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</si>
  <si>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</si>
  <si>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</si>
  <si>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</si>
  <si>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</si>
  <si>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</si>
  <si>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</si>
  <si>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</si>
  <si>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</si>
  <si>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</si>
  <si>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</si>
  <si>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</si>
  <si>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</si>
  <si>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</si>
  <si>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</si>
  <si>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</si>
  <si>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</si>
  <si>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</si>
  <si>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</si>
  <si>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</si>
  <si>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</si>
  <si>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</si>
  <si>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</si>
  <si>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</si>
  <si>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</si>
  <si>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</si>
  <si>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</si>
  <si>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</si>
  <si>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</si>
  <si>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</si>
  <si>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</si>
  <si>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</si>
  <si>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</si>
  <si>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</si>
  <si>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</si>
  <si>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</si>
  <si>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</si>
  <si>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</si>
  <si>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</si>
  <si>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</si>
  <si>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</si>
  <si>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</si>
  <si>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</si>
  <si>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</si>
  <si>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</si>
  <si>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</si>
  <si>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</si>
  <si>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</si>
  <si>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</si>
  <si>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</si>
  <si>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</si>
  <si>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</si>
  <si>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</si>
  <si>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</si>
  <si>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</si>
  <si>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</si>
  <si>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</si>
  <si>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</si>
  <si>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</si>
  <si>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</si>
  <si>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</si>
  <si>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</si>
  <si>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</si>
  <si>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</si>
  <si>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</si>
  <si>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</si>
  <si>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</si>
  <si>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</si>
  <si>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</si>
  <si>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</si>
  <si>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</si>
  <si>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</si>
  <si>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</si>
  <si>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</si>
  <si>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</si>
  <si>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</si>
  <si>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</si>
  <si>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</si>
  <si>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</si>
  <si>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</si>
  <si>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</si>
  <si>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</si>
  <si>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</si>
  <si>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</si>
  <si>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</si>
  <si>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</si>
  <si>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</si>
  <si>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</si>
  <si>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</si>
  <si>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</si>
  <si>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</si>
  <si>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</si>
  <si>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</si>
  <si>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</si>
  <si>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</si>
  <si>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</si>
  <si>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</si>
  <si>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</si>
  <si>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</si>
  <si>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</si>
  <si>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</si>
  <si>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</si>
  <si>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</si>
  <si>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</si>
  <si>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</si>
  <si>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</si>
  <si>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</si>
  <si>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</si>
  <si>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</si>
  <si>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</si>
  <si>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</si>
  <si>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</si>
  <si>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</si>
  <si>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</si>
  <si>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</si>
  <si>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</si>
  <si>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</si>
  <si>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</si>
  <si>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</si>
  <si>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</si>
  <si>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</si>
  <si>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</si>
  <si>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</si>
  <si>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</si>
  <si>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</si>
  <si>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</si>
  <si>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</si>
  <si>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</si>
  <si>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</si>
  <si>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</si>
  <si>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</si>
  <si>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</si>
  <si>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</si>
  <si>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</si>
  <si>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</si>
  <si>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</si>
  <si>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</si>
  <si>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</si>
  <si>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</si>
  <si>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</si>
  <si>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</si>
  <si>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</si>
  <si>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</si>
  <si>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</si>
  <si>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</si>
  <si>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</si>
  <si>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</si>
  <si>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</si>
  <si>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</si>
  <si>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</si>
  <si>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</si>
  <si>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</si>
  <si>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</si>
  <si>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</si>
  <si>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</si>
  <si>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</si>
  <si>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</si>
  <si>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</si>
  <si>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</si>
  <si>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</si>
  <si>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</si>
  <si>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</si>
  <si>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</si>
  <si>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</si>
  <si>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</si>
  <si>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</si>
  <si>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</si>
  <si>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</si>
  <si>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</si>
  <si>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</si>
  <si>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</si>
  <si>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</si>
  <si>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</si>
  <si>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</si>
  <si>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</si>
  <si>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</si>
  <si>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</si>
  <si>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</si>
  <si>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</si>
  <si>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</si>
  <si>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</si>
  <si>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</si>
  <si>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</si>
  <si>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</si>
  <si>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</si>
  <si>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</si>
  <si>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</si>
  <si>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</si>
  <si>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</si>
  <si>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</si>
  <si>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</si>
  <si>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</si>
  <si>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</si>
  <si>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</si>
  <si>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</si>
  <si>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</si>
  <si>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</si>
  <si>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</si>
  <si>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</si>
  <si>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</si>
  <si>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</si>
  <si>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</si>
  <si>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</si>
  <si>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</si>
  <si>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</si>
  <si>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</si>
  <si>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</si>
  <si>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</si>
  <si>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</si>
  <si>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</si>
  <si>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</si>
  <si>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</si>
  <si>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</si>
  <si>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</si>
  <si>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</si>
  <si>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</si>
  <si>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</si>
  <si>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</si>
  <si>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</si>
  <si>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</si>
  <si>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</si>
  <si>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</si>
  <si>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</si>
  <si>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</si>
  <si>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</si>
  <si>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</si>
  <si>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</si>
  <si>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</si>
  <si>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</si>
  <si>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</si>
  <si>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</si>
  <si>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</si>
  <si>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</si>
  <si>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</si>
  <si>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</si>
  <si>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</si>
  <si>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</si>
  <si>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</si>
  <si>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</si>
  <si>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</si>
  <si>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</si>
  <si>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</si>
  <si>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</si>
  <si>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</si>
  <si>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</si>
  <si>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</si>
  <si>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</si>
  <si>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</si>
  <si>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</si>
  <si>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</si>
  <si>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</si>
  <si>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</si>
  <si>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</si>
  <si>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</si>
  <si>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</si>
  <si>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</si>
  <si>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</si>
  <si>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</si>
  <si>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</si>
  <si>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</si>
  <si>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</si>
  <si>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</si>
  <si>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</si>
  <si>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</si>
  <si>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</si>
  <si>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</si>
  <si>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</si>
  <si>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</si>
  <si>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</si>
  <si>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</si>
  <si>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</si>
  <si>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</si>
  <si>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</si>
  <si>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</si>
  <si>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</si>
  <si>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</si>
  <si>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</si>
  <si>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</si>
  <si>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</si>
  <si>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</si>
  <si>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</si>
  <si>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</si>
  <si>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</si>
  <si>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</si>
  <si>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</si>
  <si>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</si>
  <si>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</si>
  <si>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</si>
  <si>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</si>
  <si>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</si>
  <si>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</si>
  <si>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</si>
  <si>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</si>
  <si>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</si>
  <si>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</si>
  <si>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</si>
  <si>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</si>
  <si>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</si>
  <si>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</si>
  <si>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</si>
  <si>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</si>
  <si>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</si>
  <si>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</si>
  <si>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</si>
  <si>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</si>
  <si>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</si>
  <si>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</si>
  <si>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</si>
  <si>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</si>
  <si>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</si>
  <si>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</si>
  <si>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</si>
  <si>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</si>
  <si>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</si>
  <si>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</si>
  <si>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</si>
  <si>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</si>
  <si>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</si>
  <si>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</si>
  <si>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</si>
  <si>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</si>
  <si>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</si>
  <si>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</si>
  <si>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</si>
  <si>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</si>
  <si>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</si>
  <si>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</si>
  <si>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</si>
  <si>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</si>
  <si>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</si>
  <si>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</si>
  <si>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</si>
  <si>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</si>
  <si>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</si>
  <si>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</si>
  <si>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</si>
  <si>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</si>
  <si>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</si>
  <si>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</si>
  <si>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</si>
  <si>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</si>
  <si>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</si>
  <si>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</si>
  <si>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</si>
  <si>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</si>
  <si>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</si>
  <si>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</si>
  <si>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</si>
  <si>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</si>
  <si>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</si>
  <si>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</si>
  <si>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</si>
  <si>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</si>
  <si>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</si>
  <si>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</si>
  <si>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</si>
  <si>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</si>
  <si>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</si>
  <si>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</si>
  <si>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</si>
  <si>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</si>
  <si>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</si>
  <si>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</si>
  <si>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</si>
  <si>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</si>
  <si>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</si>
  <si>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</si>
  <si>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</si>
  <si>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</si>
  <si>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</si>
  <si>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</si>
  <si>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</si>
  <si>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</si>
  <si>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</si>
  <si>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</si>
  <si>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</si>
  <si>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</si>
  <si>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</si>
  <si>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</si>
  <si>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</si>
  <si>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</si>
  <si>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</si>
  <si>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</si>
  <si>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</si>
  <si>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</si>
  <si>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</si>
  <si>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</si>
  <si>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</si>
  <si>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</si>
  <si>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</si>
  <si>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</si>
  <si>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</si>
  <si>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</si>
  <si>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</si>
  <si>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</si>
  <si>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</si>
  <si>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</si>
  <si>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</si>
  <si>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</si>
  <si>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</si>
  <si>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</si>
  <si>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</si>
  <si>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</si>
  <si>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</si>
  <si>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</si>
  <si>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</si>
  <si>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</si>
  <si>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</si>
  <si>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</si>
  <si>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</si>
  <si>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</si>
  <si>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</si>
  <si>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</si>
  <si>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</si>
  <si>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</si>
  <si>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</si>
  <si>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</si>
  <si>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</si>
  <si>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</si>
  <si>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</si>
  <si>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</si>
  <si>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</si>
  <si>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</si>
  <si>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</si>
  <si>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</si>
  <si>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</si>
  <si>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</si>
  <si>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</si>
  <si>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</si>
  <si>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</si>
  <si>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</si>
  <si>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</si>
  <si>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</si>
  <si>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</si>
  <si>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</si>
  <si>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</si>
  <si>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</si>
  <si>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</si>
  <si>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</si>
  <si>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</si>
  <si>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</si>
  <si>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</si>
  <si>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</si>
  <si>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</si>
  <si>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</si>
  <si>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</si>
  <si>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</si>
  <si>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</si>
  <si>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</si>
  <si>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</si>
  <si>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</si>
  <si>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</si>
  <si>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</si>
  <si>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</si>
  <si>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</si>
  <si>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</si>
  <si>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</si>
  <si>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</si>
  <si>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</si>
  <si>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</si>
  <si>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</si>
  <si>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</si>
  <si>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</si>
  <si>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</si>
  <si>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</si>
  <si>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</si>
  <si>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</si>
  <si>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</si>
  <si>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</si>
  <si>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</si>
  <si>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</si>
  <si>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</si>
  <si>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</si>
  <si>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</si>
  <si>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</si>
  <si>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</si>
  <si>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</si>
  <si>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</si>
  <si>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</si>
  <si>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</si>
  <si>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</si>
  <si>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</si>
  <si>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</si>
  <si>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</si>
  <si>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</si>
  <si>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</si>
  <si>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</si>
  <si>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</si>
  <si>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</si>
  <si>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</si>
  <si>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</si>
  <si>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</si>
  <si>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</si>
  <si>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</si>
  <si>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</si>
  <si>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</si>
  <si>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</si>
  <si>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</si>
  <si>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</si>
  <si>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</si>
  <si>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</si>
  <si>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</si>
  <si>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</si>
  <si>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</si>
  <si>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</si>
  <si>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</si>
  <si>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</si>
  <si>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</si>
  <si>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</si>
  <si>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</si>
  <si>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</si>
  <si>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</si>
  <si>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</si>
  <si>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</si>
  <si>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</si>
  <si>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</si>
  <si>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</si>
  <si>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</si>
  <si>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</si>
  <si>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</si>
  <si>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</si>
  <si>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</si>
  <si>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</si>
  <si>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</si>
  <si>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</si>
  <si>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</si>
  <si>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</si>
  <si>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</si>
  <si>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</si>
  <si>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</si>
  <si>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</si>
  <si>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</si>
  <si>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</si>
  <si>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</si>
  <si>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</si>
  <si>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</si>
  <si>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</si>
  <si>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</si>
  <si>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</si>
  <si>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</si>
  <si>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</si>
  <si>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</si>
  <si>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</si>
  <si>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</si>
  <si>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</si>
  <si>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</si>
  <si>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</si>
  <si>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</si>
  <si>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</si>
  <si>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</si>
  <si>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</si>
  <si>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</si>
  <si>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</si>
  <si>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</si>
  <si>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</si>
  <si>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</si>
  <si>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</si>
  <si>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</si>
  <si>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</si>
  <si>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</si>
  <si>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</si>
  <si>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</si>
  <si>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</si>
  <si>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</si>
  <si>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</si>
  <si>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</si>
  <si>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</si>
  <si>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</si>
  <si>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</si>
  <si>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</si>
  <si>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</si>
  <si>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</si>
  <si>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</si>
  <si>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</si>
  <si>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</si>
  <si>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</si>
  <si>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</si>
  <si>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</si>
  <si>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</si>
  <si>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</si>
  <si>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</si>
  <si>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</si>
  <si>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</si>
  <si>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</si>
  <si>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</si>
  <si>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</si>
  <si>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</si>
  <si>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</si>
  <si>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</si>
  <si>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</si>
  <si>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</si>
  <si>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</si>
  <si>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</si>
  <si>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</si>
  <si>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</si>
  <si>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</si>
  <si>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</si>
  <si>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</si>
  <si>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</si>
  <si>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</si>
  <si>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</si>
  <si>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</si>
  <si>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</si>
  <si>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</si>
  <si>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</si>
  <si>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</si>
  <si>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</si>
  <si>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</si>
  <si>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</si>
  <si>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</si>
  <si>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</si>
  <si>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</si>
  <si>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</si>
  <si>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</si>
  <si>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</si>
  <si>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</si>
  <si>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</si>
  <si>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</si>
  <si>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</si>
  <si>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</si>
  <si>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</si>
  <si>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</si>
  <si>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</si>
  <si>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</si>
  <si>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</si>
  <si>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</si>
  <si>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</si>
  <si>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</si>
  <si>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</si>
  <si>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</si>
  <si>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</si>
  <si>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</si>
  <si>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</si>
  <si>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</si>
  <si>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</si>
  <si>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</si>
  <si>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</si>
  <si>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</si>
  <si>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</si>
  <si>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</si>
  <si>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</si>
  <si>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</si>
  <si>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</si>
  <si>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</si>
  <si>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</si>
  <si>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</si>
  <si>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</si>
  <si>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</si>
  <si>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</si>
  <si>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</si>
  <si>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</si>
  <si>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</si>
  <si>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</si>
  <si>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</si>
  <si>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</si>
  <si>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</si>
  <si>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</si>
  <si>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</si>
  <si>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</si>
  <si>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</si>
  <si>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</si>
  <si>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</si>
  <si>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</si>
  <si>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</si>
  <si>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</si>
  <si>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</si>
  <si>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</si>
  <si>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</si>
  <si>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</si>
  <si>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</si>
  <si>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</si>
  <si>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</si>
  <si>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</si>
  <si>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</si>
  <si>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</si>
  <si>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</si>
  <si>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</si>
  <si>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</si>
  <si>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</si>
  <si>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</si>
  <si>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</si>
  <si>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</si>
  <si>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</si>
  <si>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</si>
  <si>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</si>
  <si>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</si>
  <si>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</si>
  <si>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</si>
  <si>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</si>
  <si>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</si>
  <si>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</si>
  <si>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</si>
  <si>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</si>
  <si>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</si>
  <si>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</si>
  <si>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</si>
  <si>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</si>
  <si>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</si>
  <si>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</si>
  <si>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</si>
  <si>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</si>
  <si>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</si>
  <si>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</si>
  <si>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</si>
  <si>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</si>
  <si>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</si>
  <si>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</si>
  <si>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</si>
  <si>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</si>
  <si>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</si>
  <si>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</si>
  <si>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</si>
  <si>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</si>
  <si>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</si>
  <si>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</si>
  <si>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</si>
  <si>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</si>
  <si>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</si>
  <si>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</si>
  <si>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</si>
  <si>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</si>
  <si>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</si>
  <si>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</si>
  <si>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</si>
  <si>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</si>
  <si>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</si>
  <si>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</si>
  <si>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</si>
  <si>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</si>
  <si>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</si>
  <si>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</si>
  <si>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</si>
  <si>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</si>
  <si>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</si>
  <si>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</si>
  <si>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</si>
  <si>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</si>
  <si>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</si>
  <si>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</si>
  <si>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</si>
  <si>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</si>
  <si>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</si>
  <si>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</si>
  <si>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</si>
  <si>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</si>
  <si>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</si>
  <si>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</si>
  <si>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</si>
  <si>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</si>
  <si>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</si>
  <si>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</si>
  <si>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</si>
  <si>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</si>
  <si>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</si>
  <si>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</si>
  <si>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</si>
  <si>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</si>
  <si>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</si>
  <si>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</si>
  <si>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</si>
  <si>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</si>
  <si>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</si>
  <si>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</si>
  <si>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</si>
  <si>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</si>
  <si>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</si>
  <si>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</si>
  <si>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</si>
  <si>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</si>
  <si>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</si>
  <si>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</si>
  <si>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</si>
  <si>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</si>
  <si>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</si>
  <si>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</si>
  <si>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</si>
  <si>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</si>
  <si>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</si>
  <si>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</si>
  <si>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</si>
  <si>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</si>
  <si>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</si>
  <si>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</si>
  <si>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</si>
  <si>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</si>
  <si>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</si>
  <si>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</si>
  <si>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</si>
  <si>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</si>
  <si>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</si>
  <si>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</si>
  <si>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</si>
  <si>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</si>
  <si>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</si>
  <si>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</si>
  <si>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</si>
  <si>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</si>
  <si>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</si>
  <si>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</si>
  <si>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</si>
  <si>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</si>
  <si>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</si>
  <si>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</si>
  <si>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</si>
  <si>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</si>
  <si>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</si>
  <si>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</si>
  <si>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</si>
  <si>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</si>
  <si>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</si>
  <si>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</si>
  <si>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</si>
  <si>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</si>
  <si>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</si>
  <si>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</si>
  <si>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</si>
  <si>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</si>
  <si>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</si>
  <si>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</si>
  <si>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</si>
  <si>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</si>
  <si>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</si>
  <si>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</si>
  <si>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</si>
  <si>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</si>
  <si>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</si>
  <si>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</si>
  <si>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</si>
  <si>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</si>
  <si>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</si>
  <si>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</si>
  <si>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</si>
  <si>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</si>
  <si>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</si>
  <si>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</si>
  <si>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</si>
  <si>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</si>
  <si>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</si>
  <si>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</si>
  <si>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</si>
  <si>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</si>
  <si>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</si>
  <si>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</si>
  <si>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</si>
  <si>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</si>
  <si>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</si>
  <si>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</si>
  <si>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</si>
  <si>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</si>
  <si>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</si>
  <si>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</si>
  <si>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</si>
  <si>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</si>
  <si>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</si>
  <si>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</si>
  <si>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</si>
  <si>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</si>
  <si>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</si>
  <si>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</si>
  <si>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</si>
  <si>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</si>
  <si>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</si>
  <si>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</si>
  <si>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</si>
  <si>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</si>
  <si>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</si>
  <si>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</si>
  <si>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</si>
  <si>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</si>
  <si>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</si>
  <si>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</si>
  <si>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</si>
  <si>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</si>
  <si>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</si>
  <si>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</si>
  <si>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</si>
  <si>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</si>
  <si>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</si>
  <si>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</si>
  <si>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</si>
  <si>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</si>
  <si>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</si>
  <si>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</si>
  <si>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</si>
  <si>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</si>
  <si>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</si>
  <si>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</si>
  <si>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</si>
  <si>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</si>
  <si>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</si>
  <si>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</si>
  <si>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</si>
  <si>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</si>
  <si>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</si>
  <si>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</si>
  <si>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</si>
  <si>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</si>
  <si>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</si>
  <si>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</si>
  <si>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</si>
  <si>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</si>
  <si>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</si>
  <si>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</si>
  <si>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</si>
  <si>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</si>
  <si>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</si>
  <si>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</si>
  <si>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</si>
  <si>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</si>
  <si>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</si>
  <si>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</si>
  <si>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</si>
  <si>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</si>
  <si>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</si>
  <si>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</si>
  <si>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</si>
  <si>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</si>
  <si>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</si>
  <si>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</si>
  <si>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</si>
  <si>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</si>
  <si>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</si>
  <si>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</si>
  <si>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</si>
  <si>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</si>
  <si>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</si>
  <si>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</si>
  <si>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</si>
  <si>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</si>
  <si>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</si>
  <si>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</si>
  <si>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</si>
  <si>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</si>
  <si>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</si>
  <si>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</si>
  <si>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</si>
  <si>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</si>
  <si>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</si>
  <si>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</si>
  <si>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</si>
  <si>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</si>
  <si>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</si>
  <si>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</si>
  <si>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</si>
  <si>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</si>
  <si>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</si>
  <si>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</si>
  <si>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</si>
  <si>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</si>
  <si>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</si>
  <si>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</si>
  <si>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</si>
  <si>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</si>
  <si>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</si>
  <si>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</si>
  <si>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</si>
  <si>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</si>
  <si>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</si>
  <si>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</si>
  <si>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</si>
  <si>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</si>
  <si>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</si>
  <si>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</si>
  <si>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</si>
  <si>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</si>
  <si>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</si>
  <si>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</si>
  <si>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</si>
  <si>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</si>
  <si>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</si>
  <si>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</si>
  <si>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</si>
  <si>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</si>
  <si>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</si>
  <si>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</si>
  <si>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</si>
  <si>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</si>
  <si>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</si>
  <si>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</si>
  <si>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</si>
  <si>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</si>
  <si>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</si>
  <si>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</si>
  <si>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</si>
  <si>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</si>
  <si>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</si>
  <si>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</si>
  <si>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</si>
  <si>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</si>
  <si>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</si>
  <si>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</si>
  <si>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</si>
  <si>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</si>
  <si>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</si>
  <si>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</si>
  <si>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</si>
  <si>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</si>
  <si>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</si>
  <si>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</si>
  <si>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</si>
  <si>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</si>
  <si>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</si>
  <si>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</si>
  <si>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</si>
  <si>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</si>
  <si>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</si>
  <si>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</si>
  <si>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</si>
  <si>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</si>
  <si>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</si>
  <si>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</si>
  <si>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</si>
  <si>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</si>
  <si>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</si>
  <si>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</si>
  <si>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</si>
  <si>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</si>
  <si>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</si>
  <si>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</si>
  <si>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</si>
  <si>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</si>
  <si>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</si>
  <si>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</si>
  <si>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</si>
  <si>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</si>
  <si>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</si>
  <si>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</si>
  <si>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</si>
  <si>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</si>
  <si>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</si>
  <si>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</si>
  <si>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</si>
  <si>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</si>
  <si>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</si>
  <si>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</si>
  <si>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</si>
  <si>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</si>
  <si>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</si>
  <si>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</si>
  <si>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</si>
  <si>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</si>
  <si>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</si>
  <si>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</si>
  <si>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</si>
  <si>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</si>
  <si>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</si>
  <si>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</si>
  <si>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</si>
  <si>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</si>
  <si>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</si>
  <si>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</si>
  <si>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</si>
  <si>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</si>
  <si>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</si>
  <si>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</si>
  <si>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</si>
  <si>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</si>
  <si>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</si>
  <si>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</si>
  <si>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</si>
  <si>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</si>
  <si>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</si>
  <si>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</si>
  <si>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</si>
  <si>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</si>
  <si>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</si>
  <si>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</si>
  <si>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</si>
  <si>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</si>
  <si>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</si>
  <si>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</si>
  <si>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</si>
  <si>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</si>
  <si>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</si>
  <si>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</si>
  <si>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</si>
  <si>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</si>
  <si>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</si>
  <si>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</si>
  <si>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</si>
  <si>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</si>
  <si>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</si>
  <si>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</si>
  <si>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</si>
  <si>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</si>
  <si>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</si>
  <si>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</si>
  <si>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</si>
  <si>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</si>
  <si>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</si>
  <si>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</si>
  <si>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</si>
  <si>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</si>
  <si>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</si>
  <si>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</si>
  <si>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</si>
  <si>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</si>
  <si>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</si>
  <si>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</si>
  <si>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</si>
  <si>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</si>
  <si>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</si>
  <si>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</si>
  <si>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</si>
  <si>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</si>
  <si>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</si>
  <si>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</si>
  <si>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</si>
  <si>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</si>
  <si>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</si>
  <si>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</si>
  <si>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</si>
  <si>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</si>
  <si>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</si>
  <si>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</si>
  <si>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</si>
  <si>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</si>
  <si>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</si>
  <si>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</si>
  <si>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</si>
  <si>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</si>
  <si>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</si>
  <si>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</si>
  <si>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</si>
  <si>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</si>
  <si>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</si>
  <si>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</si>
  <si>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</si>
  <si>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</si>
  <si>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</si>
  <si>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</si>
  <si>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</si>
  <si>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</si>
  <si>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</si>
  <si>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</si>
  <si>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</si>
  <si>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</si>
  <si>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</si>
  <si>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</si>
  <si>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</si>
  <si>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</si>
  <si>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</si>
  <si>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</si>
  <si>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</si>
  <si>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</si>
  <si>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</si>
  <si>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</si>
  <si>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</si>
  <si>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</si>
  <si>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</si>
  <si>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</si>
  <si>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</si>
  <si>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</si>
  <si>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</si>
  <si>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</si>
  <si>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</si>
  <si>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</si>
  <si>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</si>
  <si>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</si>
  <si>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</si>
  <si>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</si>
  <si>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</si>
  <si>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</si>
  <si>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</si>
  <si>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</si>
  <si>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</si>
  <si>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</si>
  <si>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</si>
  <si>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</si>
  <si>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</si>
  <si>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</si>
  <si>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</si>
  <si>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</si>
  <si>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</si>
  <si>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</si>
  <si>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</si>
  <si>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</si>
  <si>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</si>
  <si>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</si>
  <si>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</si>
  <si>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</si>
  <si>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</si>
  <si>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</si>
  <si>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</si>
  <si>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</si>
  <si>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</si>
  <si>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</si>
  <si>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</si>
  <si>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</si>
  <si>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</si>
  <si>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</si>
  <si>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</si>
  <si>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</si>
  <si>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</si>
  <si>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</si>
  <si>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</si>
  <si>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</si>
  <si>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</si>
  <si>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</si>
  <si>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</si>
  <si>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</si>
  <si>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</si>
  <si>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</si>
  <si>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</si>
  <si>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</si>
  <si>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</si>
  <si>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</si>
  <si>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</si>
  <si>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</si>
  <si>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</si>
  <si>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</si>
  <si>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</si>
  <si>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</si>
  <si>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</si>
  <si>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</si>
  <si>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</si>
  <si>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</si>
  <si>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</si>
  <si>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</si>
  <si>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</si>
  <si>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</si>
  <si>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</si>
  <si>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</si>
  <si>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</si>
  <si>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</si>
  <si>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</si>
  <si>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</si>
  <si>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</si>
  <si>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</si>
  <si>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</si>
  <si>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</si>
  <si>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</si>
  <si>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</si>
  <si>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</si>
  <si>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</si>
  <si>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</si>
  <si>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</si>
  <si>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</si>
  <si>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</si>
  <si>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</si>
  <si>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</si>
  <si>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</si>
  <si>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</si>
  <si>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</si>
  <si>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</si>
  <si>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</si>
  <si>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</si>
  <si>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</si>
  <si>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</si>
  <si>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</si>
  <si>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</si>
  <si>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</si>
  <si>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</si>
  <si>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</si>
  <si>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</si>
  <si>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</si>
  <si>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</si>
  <si>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</si>
  <si>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</si>
  <si>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</si>
  <si>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</si>
  <si>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</si>
  <si>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</si>
  <si>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</si>
  <si>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</si>
  <si>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</si>
  <si>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</si>
  <si>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</si>
  <si>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</si>
  <si>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</si>
  <si>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</si>
  <si>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</si>
  <si>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</si>
  <si>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</si>
  <si>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</si>
  <si>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</si>
  <si>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</si>
  <si>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</si>
  <si>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</si>
  <si>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</si>
  <si>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</si>
  <si>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</si>
  <si>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</si>
  <si>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</si>
  <si>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</si>
  <si>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</si>
  <si>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</si>
  <si>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</si>
  <si>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</si>
  <si>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</si>
  <si>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</si>
  <si>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</si>
  <si>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</si>
  <si>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</si>
  <si>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</si>
  <si>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</si>
  <si>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</si>
  <si>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</si>
  <si>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</si>
  <si>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</si>
  <si>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</si>
  <si>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</si>
  <si>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</si>
  <si>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</si>
  <si>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</si>
  <si>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</si>
  <si>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</si>
  <si>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</si>
  <si>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</si>
  <si>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</si>
  <si>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</si>
  <si>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</si>
  <si>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</si>
  <si>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</si>
  <si>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</si>
  <si>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</si>
  <si>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</si>
  <si>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</si>
  <si>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</si>
  <si>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</si>
  <si>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</si>
  <si>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</si>
  <si>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</si>
  <si>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</si>
  <si>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</si>
  <si>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</si>
  <si>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</si>
  <si>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</si>
  <si>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</si>
  <si>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</si>
  <si>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</si>
  <si>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</si>
  <si>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</si>
  <si>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</si>
  <si>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</si>
  <si>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</si>
  <si>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</si>
  <si>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</si>
  <si>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</si>
  <si>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</si>
  <si>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</si>
  <si>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</si>
  <si>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</si>
  <si>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</si>
  <si>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</si>
  <si>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</si>
  <si>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</si>
  <si>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</si>
  <si>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</si>
  <si>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</si>
  <si>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</si>
  <si>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</si>
  <si>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</si>
  <si>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</si>
  <si>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</si>
  <si>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</si>
  <si>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</si>
  <si>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</si>
  <si>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</si>
  <si>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</si>
  <si>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</si>
  <si>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</si>
  <si>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</si>
  <si>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</si>
  <si>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</si>
  <si>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</si>
  <si>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</si>
  <si>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</si>
  <si>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</si>
  <si>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</si>
  <si>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</si>
  <si>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</si>
  <si>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</si>
  <si>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</si>
  <si>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</si>
  <si>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</si>
  <si>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</si>
  <si>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</si>
  <si>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</si>
  <si>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</si>
  <si>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</si>
  <si>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</si>
  <si>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</si>
  <si>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</si>
  <si>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</si>
  <si>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</si>
  <si>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</si>
  <si>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</si>
  <si>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</si>
  <si>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</si>
  <si>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</si>
  <si>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</si>
  <si>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</si>
  <si>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</si>
  <si>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</si>
  <si>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</si>
  <si>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</si>
  <si>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</si>
  <si>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</si>
  <si>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</si>
  <si>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</si>
  <si>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</si>
  <si>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</si>
  <si>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</si>
  <si>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</si>
  <si>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</si>
  <si>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</si>
  <si>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</si>
  <si>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</si>
  <si>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</si>
  <si>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</si>
  <si>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</si>
  <si>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</si>
  <si>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</si>
  <si>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</si>
  <si>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</si>
  <si>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</si>
  <si>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</si>
  <si>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</si>
  <si>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</si>
  <si>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</si>
  <si>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</si>
  <si>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</si>
  <si>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</si>
  <si>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</si>
  <si>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</si>
  <si>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</si>
  <si>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</si>
  <si>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</si>
  <si>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</si>
  <si>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</si>
  <si>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</si>
  <si>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</si>
  <si>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</si>
  <si>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</si>
  <si>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</si>
  <si>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</si>
  <si>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</si>
  <si>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</si>
  <si>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</si>
  <si>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</si>
  <si>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</si>
  <si>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</si>
  <si>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</si>
  <si>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</si>
  <si>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</si>
  <si>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</si>
  <si>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</si>
  <si>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</si>
  <si>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</si>
  <si>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</si>
  <si>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</si>
  <si>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</si>
  <si>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</si>
  <si>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</si>
  <si>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</si>
  <si>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</si>
  <si>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</si>
  <si>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</si>
  <si>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</si>
  <si>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</si>
  <si>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</si>
  <si>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</si>
  <si>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</si>
  <si>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</si>
  <si>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</si>
  <si>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</si>
  <si>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</si>
  <si>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</si>
  <si>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</si>
  <si>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</si>
  <si>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</si>
  <si>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</si>
  <si>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</si>
  <si>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</si>
  <si>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</si>
  <si>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</si>
  <si>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</si>
  <si>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</si>
  <si>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</si>
  <si>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</si>
  <si>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</si>
  <si>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</si>
  <si>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</si>
  <si>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</si>
  <si>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</si>
  <si>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</si>
  <si>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</si>
  <si>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</si>
  <si>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</si>
  <si>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</si>
  <si>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</si>
  <si>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</si>
  <si>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</si>
  <si>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</si>
  <si>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</si>
  <si>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</si>
  <si>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</si>
  <si>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</si>
  <si>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</si>
  <si>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</si>
  <si>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</si>
  <si>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</si>
  <si>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</si>
  <si>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</si>
  <si>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</si>
  <si>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</si>
  <si>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</si>
  <si>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</si>
  <si>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</si>
  <si>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</si>
  <si>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</si>
  <si>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</si>
  <si>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</si>
  <si>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</si>
  <si>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</si>
  <si>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</si>
  <si>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</si>
  <si>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</si>
  <si>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</si>
  <si>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</si>
  <si>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</si>
  <si>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</si>
  <si>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</si>
  <si>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</si>
  <si>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</si>
  <si>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</si>
  <si>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</si>
  <si>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</si>
  <si>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</si>
  <si>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</si>
  <si>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</si>
  <si>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</si>
  <si>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</si>
  <si>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</si>
  <si>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</si>
  <si>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</si>
  <si>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</si>
  <si>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</si>
  <si>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</si>
  <si>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</si>
  <si>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</si>
  <si>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</si>
  <si>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</si>
  <si>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</si>
  <si>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</si>
  <si>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</si>
  <si>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</si>
  <si>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</si>
  <si>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</si>
  <si>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</si>
  <si>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</si>
  <si>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</si>
  <si>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</si>
  <si>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</si>
  <si>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</si>
  <si>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</si>
  <si>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</si>
  <si>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</si>
  <si>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</si>
  <si>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</si>
  <si>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</si>
  <si>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</si>
  <si>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</si>
  <si>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</si>
  <si>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</si>
  <si>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</si>
  <si>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</si>
  <si>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</si>
  <si>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</si>
  <si>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</si>
  <si>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</si>
  <si>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</si>
  <si>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</si>
  <si>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</si>
  <si>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</si>
  <si>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</si>
  <si>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</si>
  <si>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</si>
  <si>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</si>
  <si>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</si>
  <si>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</si>
  <si>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</si>
  <si>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</si>
  <si>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</si>
  <si>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</si>
  <si>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</si>
  <si>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</si>
  <si>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</si>
  <si>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</si>
  <si>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</si>
  <si>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</si>
  <si>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</si>
  <si>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</si>
  <si>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</si>
  <si>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</si>
  <si>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</si>
  <si>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</si>
  <si>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</si>
  <si>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</si>
  <si>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</si>
  <si>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</si>
  <si>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</si>
  <si>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</si>
  <si>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</si>
  <si>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</si>
  <si>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</si>
  <si>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</si>
  <si>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</si>
  <si>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</si>
  <si>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</si>
  <si>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</si>
  <si>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</si>
  <si>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</si>
  <si>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</si>
  <si>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</si>
  <si>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</si>
  <si>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</si>
  <si>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</si>
  <si>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</si>
  <si>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</si>
  <si>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</si>
  <si>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</si>
  <si>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</si>
  <si>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</si>
  <si>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</si>
  <si>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</si>
  <si>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</si>
  <si>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</si>
  <si>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</si>
  <si>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</si>
  <si>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</si>
  <si>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</si>
  <si>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</si>
  <si>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</si>
  <si>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</si>
  <si>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</si>
  <si>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</si>
  <si>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</si>
  <si>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</si>
  <si>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</si>
  <si>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</si>
  <si>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</si>
  <si>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</si>
  <si>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</si>
  <si>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</si>
  <si>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</si>
  <si>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</si>
  <si>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</si>
  <si>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</si>
  <si>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</si>
  <si>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</si>
  <si>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</si>
  <si>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</si>
  <si>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</si>
  <si>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</si>
  <si>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</si>
  <si>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</si>
  <si>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</si>
  <si>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</si>
  <si>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</si>
  <si>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</si>
  <si>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</si>
  <si>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</si>
  <si>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</si>
  <si>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</si>
  <si>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</si>
  <si>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</si>
  <si>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</si>
  <si>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</si>
  <si>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</si>
  <si>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</si>
  <si>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</si>
  <si>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</si>
  <si>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</si>
  <si>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</si>
  <si>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</si>
  <si>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</si>
  <si>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</si>
  <si>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</si>
  <si>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</si>
  <si>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</si>
  <si>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</si>
  <si>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</si>
  <si>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</si>
  <si>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</si>
  <si>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</si>
  <si>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</si>
  <si>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</si>
  <si>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</si>
  <si>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</si>
  <si>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</si>
  <si>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</si>
  <si>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</si>
  <si>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</si>
  <si>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</si>
  <si>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</si>
  <si>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</si>
  <si>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</si>
  <si>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</si>
  <si>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</si>
  <si>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</si>
  <si>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</si>
  <si>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</si>
  <si>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</si>
  <si>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</si>
  <si>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</si>
  <si>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</si>
  <si>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</si>
  <si>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</si>
  <si>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</si>
  <si>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</si>
  <si>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</si>
  <si>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</si>
  <si>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</si>
  <si>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</si>
  <si>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</si>
  <si>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</si>
  <si>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</si>
  <si>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</si>
  <si>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</si>
  <si>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</si>
  <si>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</si>
  <si>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</si>
  <si>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</si>
  <si>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</si>
  <si>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</si>
  <si>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</si>
  <si>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</si>
  <si>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</si>
  <si>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</si>
  <si>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</si>
  <si>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</si>
  <si>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</si>
  <si>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</si>
  <si>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</si>
  <si>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</si>
  <si>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</si>
  <si>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</si>
  <si>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</si>
  <si>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</si>
  <si>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</si>
  <si>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</si>
  <si>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</si>
  <si>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</si>
  <si>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</si>
  <si>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</si>
  <si>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</si>
  <si>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</si>
  <si>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</si>
  <si>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</si>
  <si>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</si>
  <si>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</si>
  <si>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</si>
  <si>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</si>
  <si>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</si>
  <si>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</si>
  <si>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</si>
  <si>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</si>
  <si>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</si>
  <si>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</si>
  <si>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</si>
  <si>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</si>
  <si>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</si>
  <si>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</si>
  <si>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</si>
  <si>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</si>
  <si>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</si>
  <si>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</si>
  <si>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</si>
  <si>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</si>
  <si>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</si>
  <si>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</si>
  <si>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</si>
  <si>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</si>
  <si>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</si>
  <si>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</si>
  <si>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</si>
  <si>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</si>
  <si>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</si>
  <si>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</si>
  <si>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</si>
  <si>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</si>
  <si>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</si>
  <si>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</si>
  <si>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</si>
  <si>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</si>
  <si>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</si>
  <si>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</si>
  <si>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</si>
  <si>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</si>
  <si>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</si>
  <si>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</si>
  <si>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</si>
  <si>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</si>
  <si>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</si>
  <si>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</si>
  <si>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</si>
  <si>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</si>
  <si>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</si>
  <si>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</si>
  <si>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</si>
  <si>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</si>
  <si>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</si>
  <si>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</si>
  <si>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</si>
  <si>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</si>
  <si>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</si>
  <si>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</si>
  <si>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</si>
  <si>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</si>
  <si>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</si>
  <si>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</si>
  <si>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</si>
  <si>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</si>
  <si>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</si>
  <si>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</si>
  <si>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</si>
  <si>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</si>
  <si>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</si>
  <si>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</si>
  <si>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</si>
  <si>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</si>
  <si>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</si>
  <si>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</si>
  <si>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</si>
  <si>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</si>
  <si>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</si>
  <si>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</si>
  <si>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</si>
  <si>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</si>
  <si>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</si>
  <si>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</si>
  <si>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</si>
  <si>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</si>
  <si>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</si>
  <si>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</si>
  <si>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</si>
  <si>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</si>
  <si>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</si>
  <si>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</si>
  <si>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</si>
  <si>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</si>
  <si>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</si>
  <si>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</si>
  <si>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</si>
  <si>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</si>
  <si>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</si>
  <si>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</si>
  <si>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</si>
  <si>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</si>
  <si>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</si>
  <si>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</si>
  <si>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</si>
  <si>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</si>
  <si>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</si>
  <si>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</si>
  <si>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</si>
  <si>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</si>
  <si>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</si>
  <si>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</si>
  <si>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</si>
  <si>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</si>
  <si>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</si>
  <si>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</si>
  <si>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</si>
  <si>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</si>
  <si>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</si>
  <si>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</si>
  <si>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</si>
  <si>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</si>
  <si>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</si>
  <si>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</si>
  <si>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</si>
  <si>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</si>
  <si>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</si>
  <si>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</si>
  <si>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</si>
  <si>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</si>
  <si>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</si>
  <si>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</si>
  <si>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</si>
  <si>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</si>
  <si>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</si>
  <si>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</si>
  <si>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</si>
  <si>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</si>
  <si>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</si>
  <si>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</si>
  <si>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</si>
  <si>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</si>
  <si>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</si>
  <si>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</si>
  <si>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</si>
  <si>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</si>
  <si>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</si>
  <si>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</si>
  <si>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</si>
  <si>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</si>
  <si>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</si>
  <si>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</si>
  <si>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</si>
  <si>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</si>
  <si>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</si>
  <si>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</si>
  <si>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</si>
  <si>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</si>
  <si>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</si>
  <si>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</si>
  <si>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</si>
  <si>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</si>
  <si>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</si>
  <si>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</si>
  <si>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</si>
  <si>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</si>
  <si>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</si>
  <si>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</si>
  <si>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</si>
  <si>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</si>
  <si>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</si>
  <si>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</si>
  <si>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</si>
  <si>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</si>
  <si>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</si>
  <si>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</si>
  <si>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</si>
  <si>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</si>
  <si>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</si>
  <si>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</si>
  <si>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</si>
  <si>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</si>
  <si>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</si>
  <si>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</si>
  <si>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</si>
  <si>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</si>
  <si>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</si>
  <si>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</si>
  <si>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</si>
  <si>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</si>
  <si>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</si>
  <si>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</si>
  <si>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</si>
  <si>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</si>
  <si>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</si>
  <si>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</si>
  <si>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</si>
  <si>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</si>
  <si>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</si>
  <si>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</si>
  <si>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</si>
  <si>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</si>
  <si>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</si>
  <si>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</si>
  <si>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</si>
  <si>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</si>
  <si>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</si>
  <si>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</si>
  <si>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</si>
  <si>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</si>
  <si>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</si>
  <si>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</si>
  <si>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</si>
  <si>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</si>
  <si>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</si>
  <si>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</si>
  <si>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</si>
  <si>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</si>
  <si>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</si>
  <si>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</si>
  <si>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</si>
  <si>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</si>
  <si>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</si>
  <si>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</si>
  <si>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</si>
  <si>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</si>
  <si>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</si>
  <si>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</si>
  <si>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</si>
  <si>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</si>
  <si>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</si>
  <si>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</si>
  <si>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</si>
  <si>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</si>
  <si>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</si>
  <si>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</si>
  <si>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</si>
  <si>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</si>
  <si>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</si>
  <si>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</si>
  <si>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</si>
  <si>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</si>
  <si>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</si>
  <si>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</si>
  <si>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</si>
  <si>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</si>
  <si>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</si>
  <si>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</si>
  <si>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</si>
  <si>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</si>
  <si>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</si>
  <si>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</si>
  <si>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</si>
  <si>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</si>
  <si>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</si>
  <si>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</si>
  <si>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</si>
  <si>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</si>
  <si>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</si>
  <si>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</si>
  <si>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</si>
  <si>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</si>
  <si>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</si>
  <si>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</si>
  <si>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</si>
  <si>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</si>
  <si>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</si>
  <si>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</si>
  <si>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</si>
  <si>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</si>
  <si>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</si>
  <si>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</si>
  <si>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</si>
  <si>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</si>
  <si>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</si>
  <si>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</si>
  <si>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</si>
  <si>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</si>
  <si>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</si>
  <si>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</si>
  <si>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</si>
  <si>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</si>
  <si>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</si>
  <si>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</si>
  <si>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</si>
  <si>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</si>
  <si>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</si>
  <si>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</si>
  <si>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</si>
  <si>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</si>
  <si>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</si>
  <si>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</si>
  <si>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</si>
  <si>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</si>
  <si>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</si>
  <si>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</si>
  <si>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</si>
  <si>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</si>
  <si>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</si>
  <si>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</si>
  <si>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</si>
  <si>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</si>
  <si>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</si>
  <si>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</si>
  <si>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</si>
  <si>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</si>
  <si>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</si>
  <si>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</si>
  <si>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</si>
  <si>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</si>
  <si>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</si>
  <si>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</si>
  <si>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</si>
  <si>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</si>
  <si>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</si>
  <si>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</si>
  <si>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</si>
  <si>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</si>
  <si>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</si>
  <si>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</si>
  <si>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</si>
  <si>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</si>
  <si>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</si>
  <si>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</si>
  <si>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</si>
  <si>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</si>
  <si>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</si>
  <si>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</si>
  <si>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</si>
  <si>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</si>
  <si>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</si>
  <si>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</si>
  <si>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</si>
  <si>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</si>
  <si>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</si>
  <si>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</si>
  <si>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</si>
  <si>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</si>
  <si>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</si>
  <si>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</si>
  <si>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</si>
  <si>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</si>
  <si>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</si>
  <si>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</si>
  <si>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</si>
  <si>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</si>
  <si>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</si>
  <si>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</si>
  <si>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</si>
  <si>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</si>
  <si>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</si>
  <si>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</si>
  <si>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</si>
  <si>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</si>
  <si>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</si>
  <si>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</si>
  <si>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</si>
  <si>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</si>
  <si>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</si>
  <si>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</si>
  <si>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</si>
  <si>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</si>
  <si>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</si>
  <si>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</si>
  <si>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</si>
  <si>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</si>
  <si>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</si>
  <si>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</si>
  <si>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</si>
  <si>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</si>
  <si>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</si>
  <si>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</si>
  <si>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</si>
  <si>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</si>
  <si>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</si>
  <si>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</si>
  <si>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</si>
  <si>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</si>
  <si>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</si>
  <si>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</si>
  <si>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</si>
  <si>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</si>
  <si>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</si>
  <si>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</si>
  <si>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</si>
  <si>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</si>
  <si>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</si>
  <si>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</si>
  <si>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</si>
  <si>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</si>
  <si>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</si>
  <si>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</si>
  <si>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</si>
  <si>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</si>
  <si>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</si>
  <si>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</si>
  <si>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</si>
  <si>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</si>
  <si>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</si>
  <si>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</si>
  <si>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</si>
  <si>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</si>
  <si>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</si>
  <si>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</si>
  <si>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</si>
  <si>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</si>
  <si>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</si>
  <si>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</si>
  <si>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</si>
  <si>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</si>
  <si>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</si>
  <si>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</si>
  <si>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</si>
  <si>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</si>
  <si>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</si>
  <si>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</si>
  <si>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</si>
  <si>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</si>
  <si>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</si>
  <si>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</si>
  <si>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</si>
  <si>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</si>
  <si>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</si>
  <si>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</si>
  <si>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</si>
  <si>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</si>
  <si>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</si>
  <si>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</si>
  <si>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</si>
  <si>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</si>
  <si>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</si>
  <si>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</si>
  <si>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</si>
  <si>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</si>
  <si>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</si>
  <si>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</si>
  <si>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</si>
  <si>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</si>
  <si>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</si>
  <si>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</si>
  <si>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</si>
  <si>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</si>
  <si>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</si>
  <si>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</si>
  <si>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</si>
  <si>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</si>
  <si>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</si>
  <si>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</si>
  <si>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</si>
  <si>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</si>
  <si>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</si>
  <si>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</si>
  <si>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</si>
  <si>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</si>
  <si>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</si>
  <si>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</si>
  <si>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</si>
  <si>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</si>
  <si>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</si>
  <si>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</si>
  <si>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</si>
  <si>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</si>
  <si>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</si>
  <si>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</si>
  <si>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</si>
  <si>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</si>
  <si>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</si>
  <si>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</si>
  <si>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</si>
  <si>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</si>
  <si>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</si>
  <si>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</si>
  <si>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</si>
  <si>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</si>
  <si>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</si>
  <si>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</si>
  <si>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</si>
  <si>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</si>
  <si>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</si>
  <si>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</si>
  <si>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</si>
  <si>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</si>
  <si>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</si>
  <si>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</si>
  <si>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</si>
  <si>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</si>
  <si>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</si>
  <si>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</si>
  <si>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</si>
  <si>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</si>
  <si>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</si>
  <si>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</si>
  <si>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</si>
  <si>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</si>
  <si>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</si>
  <si>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</si>
  <si>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</si>
  <si>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</si>
  <si>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</si>
  <si>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</si>
  <si>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</si>
  <si>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</si>
  <si>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</si>
  <si>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</si>
  <si>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</si>
  <si>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</si>
  <si>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</si>
  <si>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</si>
  <si>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</si>
  <si>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</si>
  <si>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</si>
  <si>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</si>
  <si>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</si>
  <si>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</si>
  <si>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</si>
  <si>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</si>
  <si>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</si>
  <si>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</si>
  <si>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</si>
  <si>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</si>
  <si>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</si>
  <si>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</si>
  <si>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</si>
  <si>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</si>
  <si>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</si>
  <si>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</si>
  <si>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</si>
  <si>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</si>
  <si>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</si>
  <si>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</si>
  <si>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</si>
  <si>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</si>
  <si>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</si>
  <si>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</si>
  <si>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</si>
  <si>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</si>
  <si>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</si>
  <si>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</si>
  <si>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</si>
  <si>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</si>
  <si>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</si>
  <si>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</si>
  <si>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</si>
  <si>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</si>
  <si>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</si>
  <si>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</si>
  <si>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</si>
  <si>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</si>
  <si>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</si>
  <si>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</si>
  <si>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</si>
  <si>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</si>
  <si>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</si>
  <si>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</si>
  <si>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</si>
  <si>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</si>
  <si>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</si>
  <si>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</si>
  <si>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</si>
  <si>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</si>
  <si>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</si>
  <si>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</si>
  <si>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</si>
  <si>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</si>
  <si>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</si>
  <si>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</si>
  <si>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</si>
  <si>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</si>
  <si>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</si>
  <si>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</si>
  <si>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</si>
  <si>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</si>
  <si>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</si>
  <si>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</si>
  <si>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</si>
  <si>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</si>
  <si>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</si>
  <si>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</si>
  <si>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</si>
  <si>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</si>
  <si>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</si>
  <si>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</si>
  <si>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</si>
  <si>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</si>
  <si>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</si>
  <si>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</si>
  <si>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</si>
  <si>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</si>
  <si>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</si>
  <si>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</si>
  <si>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</si>
  <si>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</si>
  <si>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</si>
  <si>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</si>
  <si>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</si>
  <si>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</si>
  <si>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</si>
  <si>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</si>
  <si>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</si>
  <si>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</si>
  <si>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</si>
  <si>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</si>
  <si>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</si>
  <si>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</si>
  <si>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</si>
  <si>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</si>
  <si>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</si>
  <si>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</si>
  <si>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</si>
  <si>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</si>
  <si>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</si>
  <si>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</si>
  <si>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</si>
  <si>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</si>
  <si>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</si>
  <si>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</si>
  <si>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</si>
  <si>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</si>
  <si>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</si>
  <si>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</si>
  <si>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</si>
  <si>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</si>
  <si>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</si>
  <si>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</si>
  <si>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</si>
  <si>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</si>
  <si>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</si>
  <si>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</si>
  <si>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</si>
  <si>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</si>
  <si>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</si>
  <si>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</si>
  <si>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</si>
  <si>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</si>
  <si>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</si>
  <si>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</si>
  <si>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</si>
  <si>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</si>
  <si>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</si>
  <si>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</si>
  <si>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</si>
  <si>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</si>
  <si>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</si>
  <si>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</si>
  <si>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</si>
  <si>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</si>
  <si>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</si>
  <si>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</si>
  <si>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</si>
  <si>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</si>
  <si>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</si>
  <si>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</si>
  <si>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</si>
  <si>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</si>
  <si>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</si>
  <si>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</si>
  <si>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</si>
  <si>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</si>
  <si>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</si>
  <si>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</si>
  <si>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</si>
  <si>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</si>
  <si>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</si>
  <si>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</si>
  <si>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</si>
  <si>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</si>
  <si>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</si>
  <si>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</si>
  <si>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</si>
  <si>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</si>
  <si>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</si>
  <si>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</si>
  <si>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</si>
  <si>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</si>
  <si>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</si>
  <si>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</si>
  <si>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</si>
  <si>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</si>
  <si>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</si>
  <si>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</si>
  <si>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</si>
  <si>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</si>
  <si>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</si>
  <si>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</si>
  <si>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</si>
  <si>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</si>
  <si>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</si>
  <si>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</si>
  <si>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</si>
  <si>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</si>
  <si>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</si>
  <si>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</si>
  <si>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</si>
  <si>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</si>
  <si>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</si>
  <si>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</si>
  <si>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</si>
  <si>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</si>
  <si>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</si>
  <si>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</si>
  <si>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</si>
  <si>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</si>
  <si>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</si>
  <si>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</si>
  <si>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</si>
  <si>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</si>
  <si>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</si>
  <si>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</si>
  <si>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</si>
  <si>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</si>
  <si>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</si>
  <si>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</si>
  <si>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</si>
  <si>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</si>
  <si>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</si>
  <si>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</si>
  <si>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</si>
  <si>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</si>
  <si>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</si>
  <si>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</si>
  <si>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</si>
  <si>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</si>
  <si>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</si>
  <si>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</si>
  <si>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</si>
  <si>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</si>
  <si>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</si>
  <si>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</si>
  <si>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</si>
  <si>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</si>
  <si>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</si>
  <si>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</si>
  <si>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</si>
  <si>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</si>
  <si>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</si>
  <si>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</si>
  <si>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</si>
  <si>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</si>
  <si>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</si>
  <si>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</si>
  <si>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</si>
  <si>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</si>
  <si>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</si>
  <si>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</si>
  <si>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</si>
  <si>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</si>
  <si>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</si>
  <si>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</si>
  <si>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</si>
  <si>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</si>
  <si>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</si>
  <si>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</si>
  <si>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</si>
  <si>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</si>
  <si>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</si>
  <si>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</si>
  <si>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</si>
  <si>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</si>
  <si>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</si>
  <si>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</si>
  <si>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</si>
  <si>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</si>
  <si>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</si>
  <si>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</si>
  <si>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</si>
  <si>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</si>
  <si>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</si>
  <si>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</si>
  <si>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</si>
  <si>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</si>
  <si>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</si>
  <si>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</si>
  <si>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</si>
  <si>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</si>
  <si>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</si>
  <si>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</si>
  <si>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</si>
  <si>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</si>
  <si>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</si>
  <si>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</si>
  <si>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</si>
  <si>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</si>
  <si>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</si>
  <si>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</si>
  <si>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</si>
  <si>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</si>
  <si>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</si>
  <si>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</si>
  <si>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</si>
  <si>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</si>
  <si>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</si>
  <si>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</si>
  <si>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</si>
  <si>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</si>
  <si>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</si>
  <si>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</si>
  <si>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</si>
  <si>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</si>
  <si>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</si>
  <si>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</si>
  <si>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</si>
  <si>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</si>
  <si>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</si>
  <si>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</si>
  <si>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</si>
  <si>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</si>
  <si>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</si>
  <si>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</si>
  <si>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</si>
  <si>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</si>
  <si>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</si>
  <si>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</si>
  <si>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</si>
  <si>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</si>
  <si>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</si>
  <si>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</si>
  <si>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</si>
  <si>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</si>
  <si>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</si>
  <si>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</si>
  <si>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</si>
  <si>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</si>
  <si>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</si>
  <si>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</si>
  <si>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</si>
  <si>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</si>
  <si>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</si>
  <si>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</si>
  <si>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</si>
  <si>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</si>
  <si>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</si>
  <si>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</si>
  <si>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</si>
  <si>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</si>
  <si>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</si>
  <si>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</si>
  <si>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</si>
  <si>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</si>
  <si>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</si>
  <si>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</si>
  <si>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</si>
  <si>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</si>
  <si>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</si>
  <si>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</si>
  <si>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</si>
  <si>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</si>
  <si>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</si>
  <si>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</si>
  <si>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</si>
  <si>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</si>
  <si>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</si>
  <si>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</si>
  <si>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</si>
  <si>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</si>
  <si>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</si>
  <si>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</si>
  <si>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</si>
  <si>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</si>
  <si>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</si>
  <si>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</si>
  <si>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</si>
  <si>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</si>
  <si>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</si>
  <si>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</si>
  <si>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</si>
  <si>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</si>
  <si>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</si>
  <si>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</si>
  <si>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</si>
  <si>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</si>
  <si>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</si>
  <si>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</si>
  <si>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</si>
  <si>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</si>
  <si>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</si>
  <si>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</si>
  <si>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</si>
  <si>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</si>
  <si>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</si>
  <si>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</si>
  <si>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</si>
  <si>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</si>
  <si>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</si>
  <si>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</si>
  <si>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</si>
  <si>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</si>
  <si>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</si>
  <si>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</si>
  <si>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</si>
  <si>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</si>
  <si>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</si>
  <si>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</si>
  <si>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</si>
  <si>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</si>
  <si>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</si>
  <si>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</si>
  <si>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</si>
  <si>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</si>
  <si>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</si>
  <si>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</si>
  <si>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</si>
  <si>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</si>
  <si>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</si>
  <si>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</si>
  <si>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</si>
  <si>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</si>
  <si>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</si>
  <si>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</si>
  <si>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</si>
  <si>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</si>
  <si>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</si>
  <si>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</si>
  <si>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</si>
  <si>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</si>
  <si>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</si>
  <si>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</si>
  <si>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</si>
  <si>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</si>
  <si>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</si>
  <si>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</si>
  <si>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</si>
  <si>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</si>
  <si>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</si>
  <si>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</si>
  <si>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</si>
  <si>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</si>
  <si>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</si>
  <si>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</si>
  <si>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</si>
  <si>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</si>
  <si>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</si>
  <si>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</si>
  <si>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</si>
  <si>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</si>
  <si>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</si>
  <si>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</si>
  <si>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</si>
  <si>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</si>
  <si>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</si>
  <si>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</si>
  <si>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</si>
  <si>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</si>
  <si>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</si>
  <si>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</si>
  <si>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</si>
  <si>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</si>
  <si>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</si>
  <si>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</si>
  <si>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</si>
  <si>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</si>
  <si>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</si>
  <si>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</si>
  <si>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</si>
  <si>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</si>
  <si>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</si>
  <si>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</si>
  <si>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</si>
  <si>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</si>
  <si>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</si>
  <si>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</si>
  <si>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</si>
  <si>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</si>
  <si>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</si>
  <si>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</si>
  <si>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</si>
  <si>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</si>
  <si>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</si>
  <si>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</si>
  <si>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</si>
  <si>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</si>
  <si>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</si>
  <si>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</si>
  <si>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</si>
  <si>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</si>
  <si>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</si>
  <si>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</si>
  <si>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</si>
  <si>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</si>
  <si>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</si>
  <si>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</si>
  <si>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</si>
  <si>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</si>
  <si>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</si>
  <si>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</si>
  <si>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</si>
  <si>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</si>
  <si>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</si>
  <si>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</si>
  <si>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</si>
  <si>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</si>
  <si>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</si>
  <si>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</si>
  <si>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</si>
  <si>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</si>
  <si>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</si>
  <si>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</si>
  <si>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</si>
  <si>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</si>
  <si>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</si>
  <si>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</si>
  <si>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</si>
  <si>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</si>
  <si>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</si>
  <si>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</si>
  <si>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</si>
  <si>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</si>
  <si>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</si>
  <si>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</si>
  <si>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</si>
  <si>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</si>
  <si>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</si>
  <si>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</si>
  <si>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</si>
  <si>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</si>
  <si>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</si>
  <si>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</si>
  <si>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</si>
  <si>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</si>
  <si>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</si>
  <si>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</si>
  <si>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</si>
  <si>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</si>
  <si>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</si>
  <si>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</si>
  <si>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</si>
  <si>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</si>
  <si>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</si>
  <si>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</si>
  <si>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</si>
  <si>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</si>
  <si>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</si>
  <si>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</si>
  <si>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</si>
  <si>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</si>
  <si>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</si>
  <si>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</si>
  <si>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</si>
  <si>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</si>
  <si>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</si>
  <si>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</si>
  <si>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</si>
  <si>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</si>
  <si>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</si>
  <si>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</si>
  <si>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</si>
  <si>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</si>
  <si>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</si>
  <si>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</si>
  <si>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</si>
  <si>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</si>
  <si>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</si>
  <si>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</si>
  <si>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</si>
  <si>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</si>
  <si>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</si>
  <si>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</si>
  <si>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</si>
  <si>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</si>
  <si>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</si>
  <si>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</si>
  <si>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</si>
  <si>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</si>
  <si>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</si>
  <si>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</si>
  <si>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</si>
  <si>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</si>
  <si>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</si>
  <si>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</si>
  <si>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</si>
  <si>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</si>
  <si>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</si>
  <si>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</si>
  <si>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</si>
  <si>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</si>
  <si>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</si>
  <si>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</si>
  <si>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</si>
  <si>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</si>
  <si>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</si>
  <si>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</si>
  <si>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</si>
  <si>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</si>
  <si>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</si>
  <si>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</si>
  <si>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</si>
  <si>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</si>
  <si>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</si>
  <si>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</si>
  <si>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</si>
  <si>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</si>
  <si>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</si>
  <si>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</si>
  <si>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</si>
  <si>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</si>
  <si>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</si>
  <si>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</si>
  <si>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</si>
  <si>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</si>
  <si>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</si>
  <si>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</si>
  <si>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</si>
  <si>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</si>
  <si>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</si>
  <si>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</si>
  <si>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</si>
  <si>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</si>
  <si>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</si>
  <si>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</si>
  <si>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</si>
  <si>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</si>
  <si>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</si>
  <si>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</si>
  <si>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</si>
  <si>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</si>
  <si>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</si>
  <si>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</si>
  <si>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</si>
  <si>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</si>
  <si>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</si>
  <si>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</si>
  <si>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</si>
  <si>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</si>
  <si>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</si>
  <si>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</si>
  <si>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</si>
  <si>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</si>
  <si>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</si>
  <si>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</si>
  <si>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</si>
  <si>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</si>
  <si>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</si>
  <si>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</si>
  <si>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</si>
  <si>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</si>
  <si>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</si>
  <si>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</si>
  <si>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</si>
  <si>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</si>
  <si>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</si>
  <si>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</si>
  <si>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</si>
  <si>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</si>
  <si>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</si>
  <si>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</si>
  <si>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</si>
  <si>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</si>
  <si>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</si>
  <si>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</si>
  <si>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</si>
  <si>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</si>
  <si>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</si>
  <si>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</si>
  <si>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</si>
  <si>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</si>
  <si>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</si>
  <si>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</si>
  <si>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</si>
  <si>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</si>
  <si>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</si>
  <si>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</si>
  <si>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</si>
  <si>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</si>
  <si>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</si>
  <si>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</si>
  <si>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</si>
  <si>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</si>
  <si>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</si>
  <si>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</si>
  <si>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</si>
  <si>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</si>
  <si>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</si>
  <si>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</si>
  <si>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</si>
  <si>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</si>
  <si>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</si>
  <si>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</si>
  <si>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</si>
  <si>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</si>
  <si>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</si>
  <si>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</si>
  <si>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</si>
  <si>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</si>
  <si>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</si>
  <si>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</si>
  <si>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</si>
  <si>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</si>
  <si>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</si>
  <si>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</si>
  <si>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</si>
  <si>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</si>
  <si>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</si>
  <si>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</si>
  <si>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</si>
  <si>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</si>
  <si>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</si>
  <si>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</si>
  <si>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</si>
  <si>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</si>
  <si>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</si>
  <si>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</si>
  <si>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</si>
  <si>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</si>
  <si>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</si>
  <si>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</si>
  <si>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</si>
  <si>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</si>
  <si>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</si>
  <si>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</si>
  <si>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</si>
  <si>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</si>
  <si>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</si>
  <si>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</si>
  <si>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</si>
  <si>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</si>
  <si>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</si>
  <si>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</si>
  <si>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</si>
  <si>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</si>
  <si>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</si>
  <si>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</si>
  <si>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</si>
  <si>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</si>
  <si>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</si>
  <si>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</si>
  <si>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</si>
  <si>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</si>
  <si>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</si>
  <si>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</si>
  <si>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</si>
  <si>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</si>
  <si>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</si>
  <si>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</si>
  <si>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</si>
  <si>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</si>
  <si>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</si>
  <si>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</si>
  <si>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</si>
  <si>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</si>
  <si>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</si>
  <si>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</si>
  <si>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</si>
  <si>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</si>
  <si>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</si>
  <si>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</si>
  <si>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</si>
  <si>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</si>
  <si>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</si>
  <si>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</si>
  <si>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</si>
  <si>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</si>
  <si>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</si>
  <si>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</si>
  <si>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</si>
  <si>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</si>
  <si>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</si>
  <si>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</si>
  <si>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</si>
  <si>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</si>
  <si>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</si>
  <si>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</si>
  <si>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</si>
  <si>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</si>
  <si>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</si>
  <si>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</si>
  <si>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</si>
  <si>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</si>
  <si>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</si>
  <si>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</si>
  <si>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</si>
  <si>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</si>
  <si>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</si>
  <si>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</si>
  <si>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</si>
  <si>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</si>
  <si>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</si>
  <si>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</si>
  <si>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</si>
  <si>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</si>
  <si>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</si>
  <si>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</si>
  <si>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</si>
  <si>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</si>
  <si>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</si>
  <si>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</si>
  <si>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</si>
  <si>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</si>
  <si>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</si>
  <si>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</si>
  <si>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</si>
  <si>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</si>
  <si>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</si>
  <si>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</si>
  <si>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</si>
  <si>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</si>
  <si>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</si>
  <si>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</si>
  <si>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</si>
  <si>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</si>
  <si>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</si>
  <si>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</si>
  <si>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</si>
  <si>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</si>
  <si>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</si>
  <si>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</si>
  <si>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</si>
  <si>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</si>
  <si>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</si>
  <si>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</si>
  <si>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</si>
  <si>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</si>
  <si>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</si>
  <si>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</si>
  <si>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</si>
  <si>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</si>
  <si>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</si>
  <si>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</si>
  <si>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</si>
  <si>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</si>
  <si>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</si>
  <si>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</si>
  <si>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</si>
  <si>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</si>
  <si>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</si>
  <si>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</si>
  <si>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</si>
  <si>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</si>
  <si>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</si>
  <si>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</si>
  <si>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</si>
  <si>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</si>
  <si>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</si>
  <si>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</si>
  <si>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</si>
  <si>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</si>
  <si>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</si>
  <si>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</si>
  <si>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</si>
  <si>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</si>
  <si>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</si>
  <si>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</si>
  <si>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</si>
  <si>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</si>
  <si>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</si>
  <si>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</si>
  <si>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</si>
  <si>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</si>
  <si>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</si>
  <si>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</si>
  <si>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</si>
  <si>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</si>
  <si>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</si>
  <si>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</si>
  <si>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</si>
  <si>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</si>
  <si>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</si>
  <si>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</si>
  <si>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</si>
  <si>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</si>
  <si>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</si>
  <si>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</si>
  <si>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</si>
  <si>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</si>
  <si>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</si>
  <si>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</si>
  <si>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</si>
  <si>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</si>
  <si>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</si>
  <si>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</si>
  <si>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</si>
  <si>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</si>
  <si>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</si>
  <si>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</si>
  <si>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</si>
  <si>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</si>
  <si>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</si>
  <si>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</si>
  <si>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</si>
  <si>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</si>
  <si>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</si>
  <si>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</si>
  <si>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</si>
  <si>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</si>
  <si>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</si>
  <si>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</si>
  <si>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</si>
  <si>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</si>
  <si>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</si>
  <si>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</si>
  <si>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</si>
  <si>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</si>
  <si>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</si>
  <si>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</si>
  <si>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</si>
  <si>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</si>
  <si>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</si>
  <si>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</si>
  <si>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</si>
  <si>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</si>
  <si>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</si>
  <si>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</si>
  <si>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</si>
  <si>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</si>
  <si>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</si>
  <si>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</si>
  <si>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</si>
  <si>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</si>
  <si>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</si>
  <si>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</si>
  <si>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</si>
  <si>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</si>
  <si>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</si>
  <si>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</si>
  <si>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</si>
  <si>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</si>
  <si>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</si>
  <si>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</si>
  <si>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</si>
  <si>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</si>
  <si>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</si>
  <si>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</si>
  <si>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</si>
  <si>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</si>
  <si>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</si>
  <si>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</si>
  <si>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</si>
  <si>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</si>
  <si>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</si>
  <si>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</si>
  <si>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</si>
  <si>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</si>
  <si>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</si>
  <si>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</si>
  <si>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</si>
  <si>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</si>
  <si>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</si>
  <si>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</si>
  <si>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</si>
  <si>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</si>
  <si>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</si>
  <si>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</si>
  <si>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</si>
  <si>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</si>
  <si>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</si>
  <si>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</si>
  <si>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</si>
  <si>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</si>
  <si>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</si>
  <si>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</si>
  <si>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</si>
  <si>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</si>
  <si>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</si>
  <si>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</si>
  <si>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</si>
  <si>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</si>
  <si>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</si>
  <si>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</si>
  <si>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</si>
  <si>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</si>
  <si>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</si>
  <si>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</si>
  <si>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</si>
  <si>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</si>
  <si>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</si>
  <si>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</si>
  <si>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</si>
  <si>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</si>
  <si>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</si>
  <si>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</si>
  <si>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</si>
  <si>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</si>
  <si>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</si>
  <si>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</si>
  <si>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</si>
  <si>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</si>
  <si>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</si>
  <si>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</si>
  <si>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</si>
  <si>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</si>
  <si>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</si>
  <si>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</si>
  <si>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</si>
  <si>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</si>
  <si>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</si>
  <si>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</si>
  <si>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</si>
  <si>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</si>
  <si>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</si>
  <si>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</si>
  <si>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</si>
  <si>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</si>
  <si>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</si>
  <si>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</si>
  <si>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</si>
  <si>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</si>
  <si>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</si>
  <si>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</si>
  <si>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</si>
  <si>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</si>
  <si>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</si>
  <si>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</si>
  <si>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</si>
  <si>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</si>
  <si>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</si>
  <si>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</si>
  <si>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</si>
  <si>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</si>
  <si>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</si>
  <si>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</si>
  <si>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</si>
  <si>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</si>
  <si>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</si>
  <si>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</si>
  <si>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</si>
  <si>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</si>
  <si>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</si>
  <si>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</si>
  <si>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</si>
  <si>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</si>
  <si>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</si>
  <si>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</si>
  <si>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</si>
  <si>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</si>
  <si>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</si>
  <si>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</si>
  <si>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</si>
  <si>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</si>
  <si>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</si>
  <si>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</si>
  <si>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</si>
  <si>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</si>
  <si>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</si>
  <si>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</si>
  <si>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</si>
  <si>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</si>
  <si>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</si>
  <si>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</si>
  <si>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</si>
  <si>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</si>
  <si>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</si>
  <si>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</si>
  <si>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</si>
  <si>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</si>
  <si>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</si>
  <si>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</si>
  <si>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</si>
  <si>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</si>
  <si>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</si>
  <si>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</si>
  <si>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</si>
  <si>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</si>
  <si>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</si>
  <si>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</si>
  <si>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</si>
  <si>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</si>
  <si>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</si>
  <si>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</si>
  <si>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</si>
  <si>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</si>
  <si>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</si>
  <si>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</si>
  <si>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</si>
  <si>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</si>
  <si>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</si>
  <si>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</si>
  <si>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</si>
  <si>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</si>
  <si>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</si>
  <si>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</si>
  <si>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</si>
  <si>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</si>
  <si>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</si>
  <si>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</si>
  <si>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</si>
  <si>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</si>
  <si>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</si>
  <si>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</si>
  <si>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</si>
  <si>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</si>
  <si>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</si>
  <si>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</si>
  <si>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</si>
  <si>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</si>
  <si>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</si>
  <si>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</si>
  <si>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</si>
  <si>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</si>
  <si>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</si>
  <si>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</si>
  <si>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</si>
  <si>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</si>
  <si>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</si>
  <si>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</si>
  <si>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</si>
  <si>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</si>
  <si>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</si>
  <si>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</si>
  <si>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</si>
  <si>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</si>
  <si>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</si>
  <si>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</si>
  <si>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</si>
  <si>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</si>
  <si>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</si>
  <si>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</si>
  <si>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</si>
  <si>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</si>
  <si>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</si>
  <si>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</si>
  <si>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</si>
  <si>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</si>
  <si>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</si>
  <si>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</si>
  <si>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</si>
  <si>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</si>
  <si>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</si>
  <si>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</si>
  <si>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</si>
  <si>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</si>
  <si>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</si>
  <si>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</si>
  <si>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</si>
  <si>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</si>
  <si>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</si>
  <si>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</si>
  <si>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</si>
  <si>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</si>
  <si>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</si>
  <si>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</si>
  <si>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</si>
  <si>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</si>
  <si>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</si>
  <si>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</si>
  <si>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</si>
  <si>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</si>
  <si>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</si>
  <si>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</si>
  <si>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</si>
  <si>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</si>
  <si>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</si>
  <si>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</si>
  <si>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</si>
  <si>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</si>
  <si>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</si>
  <si>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</si>
  <si>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</si>
  <si>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</si>
  <si>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</si>
  <si>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</si>
  <si>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</si>
  <si>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</si>
  <si>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</si>
  <si>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</si>
  <si>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</si>
  <si>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</si>
  <si>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</si>
  <si>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</si>
  <si>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</si>
  <si>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</si>
  <si>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</si>
  <si>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</si>
  <si>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</si>
  <si>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</si>
  <si>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</si>
  <si>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</si>
  <si>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</si>
  <si>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</si>
  <si>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</si>
  <si>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</si>
  <si>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</si>
  <si>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</si>
  <si>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</si>
  <si>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</si>
  <si>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</si>
  <si>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</si>
  <si>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</si>
  <si>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</si>
  <si>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</si>
  <si>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</si>
  <si>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</si>
  <si>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</si>
  <si>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</si>
  <si>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</si>
  <si>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</si>
  <si>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</si>
  <si>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</si>
  <si>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</si>
  <si>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</si>
  <si>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</si>
  <si>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</si>
  <si>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</si>
  <si>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</si>
  <si>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</si>
  <si>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</si>
  <si>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</si>
  <si>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</si>
  <si>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</si>
  <si>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</si>
  <si>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</si>
  <si>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</si>
  <si>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</si>
  <si>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</si>
  <si>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</si>
  <si>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</si>
  <si>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</si>
  <si>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</si>
  <si>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</si>
  <si>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</si>
  <si>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</si>
  <si>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</si>
  <si>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</si>
  <si>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</si>
  <si>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</si>
  <si>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</si>
  <si>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</si>
  <si>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</si>
  <si>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</si>
  <si>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</si>
  <si>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</si>
  <si>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</si>
  <si>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</si>
  <si>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</si>
  <si>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</si>
  <si>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</si>
  <si>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</si>
  <si>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</si>
  <si>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</si>
  <si>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</si>
  <si>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</si>
  <si>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</si>
  <si>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</si>
  <si>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</si>
  <si>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</si>
  <si>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</si>
  <si>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</si>
  <si>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</si>
  <si>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</si>
  <si>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</si>
  <si>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</si>
  <si>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</si>
  <si>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</si>
  <si>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</si>
  <si>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</si>
  <si>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</si>
  <si>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</si>
  <si>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</si>
  <si>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</si>
  <si>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</si>
  <si>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</si>
  <si>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</si>
  <si>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</si>
  <si>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</si>
  <si>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</si>
  <si>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</si>
  <si>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</si>
  <si>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</si>
  <si>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</si>
  <si>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</si>
  <si>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</si>
  <si>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</si>
  <si>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</si>
  <si>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</si>
  <si>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</si>
  <si>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</si>
  <si>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</si>
  <si>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</si>
  <si>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</si>
  <si>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</si>
  <si>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</si>
  <si>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</si>
  <si>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</si>
  <si>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</si>
  <si>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</si>
  <si>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</si>
  <si>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</si>
  <si>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</si>
  <si>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</si>
  <si>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</si>
  <si>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</si>
  <si>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</si>
  <si>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</si>
  <si>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</si>
  <si>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</si>
  <si>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</si>
  <si>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</si>
  <si>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</si>
  <si>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</si>
  <si>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</si>
  <si>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</si>
  <si>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</si>
  <si>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</si>
  <si>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</si>
  <si>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</si>
  <si>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</si>
  <si>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</si>
  <si>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</si>
  <si>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</si>
  <si>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</si>
  <si>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</si>
  <si>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</si>
  <si>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</si>
  <si>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</si>
  <si>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</si>
  <si>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</si>
  <si>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</si>
  <si>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</si>
  <si>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</si>
  <si>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</si>
  <si>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</si>
  <si>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</si>
  <si>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</si>
  <si>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</si>
  <si>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</si>
  <si>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</si>
  <si>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</si>
  <si>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</si>
  <si>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</si>
  <si>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</si>
  <si>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</si>
  <si>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</si>
  <si>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</si>
  <si>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</si>
  <si>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</si>
  <si>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</si>
  <si>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</si>
  <si>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</si>
  <si>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</si>
  <si>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</si>
  <si>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</si>
  <si>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</si>
  <si>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</si>
  <si>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</si>
  <si>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</si>
  <si>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</si>
  <si>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</si>
  <si>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</si>
  <si>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</si>
  <si>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</si>
  <si>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</si>
  <si>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</si>
  <si>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</si>
  <si>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</si>
  <si>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</si>
  <si>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</si>
  <si>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</si>
  <si>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</si>
  <si>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</si>
  <si>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</si>
  <si>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</si>
  <si>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</si>
  <si>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</si>
  <si>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</si>
  <si>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</si>
  <si>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</si>
  <si>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</si>
  <si>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</si>
  <si>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</si>
  <si>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</si>
  <si>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</si>
  <si>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</si>
  <si>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</si>
  <si>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</si>
  <si>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</si>
  <si>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</si>
  <si>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</si>
  <si>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</si>
  <si>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</si>
  <si>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</si>
  <si>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</si>
  <si>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</si>
  <si>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</si>
  <si>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</si>
  <si>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</si>
  <si>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</si>
  <si>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</si>
  <si>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</si>
  <si>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</si>
  <si>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</si>
  <si>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</si>
  <si>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</si>
  <si>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</si>
  <si>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</si>
  <si>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</si>
  <si>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</si>
  <si>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</si>
  <si>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</si>
  <si>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</si>
  <si>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</si>
  <si>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</si>
  <si>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</si>
  <si>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</si>
  <si>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</si>
  <si>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</si>
  <si>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</si>
  <si>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</si>
  <si>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</si>
  <si>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</si>
  <si>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</si>
  <si>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</si>
  <si>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</si>
  <si>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</si>
  <si>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</si>
  <si>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</si>
  <si>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</si>
  <si>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</si>
  <si>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</si>
  <si>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</si>
  <si>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</si>
  <si>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</si>
  <si>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</si>
  <si>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</si>
  <si>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</si>
  <si>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</si>
  <si>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</si>
  <si>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</si>
  <si>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</si>
  <si>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</si>
  <si>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</si>
  <si>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</si>
  <si>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</si>
  <si>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</si>
  <si>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</si>
  <si>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</si>
  <si>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</si>
  <si>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</si>
  <si>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</si>
  <si>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</si>
  <si>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</si>
  <si>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</si>
  <si>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</si>
  <si>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</si>
  <si>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</si>
  <si>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</si>
  <si>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</si>
  <si>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</si>
  <si>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</si>
  <si>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</si>
  <si>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</si>
  <si>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</si>
  <si>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</si>
  <si>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</si>
  <si>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</si>
  <si>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</si>
  <si>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</si>
  <si>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</si>
  <si>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</si>
  <si>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</si>
  <si>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</si>
  <si>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</si>
  <si>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</si>
  <si>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</si>
  <si>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</si>
  <si>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</si>
  <si>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</si>
  <si>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</si>
  <si>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</si>
  <si>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</si>
  <si>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</si>
  <si>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</si>
  <si>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</si>
  <si>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</si>
  <si>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</si>
  <si>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</si>
  <si>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</si>
  <si>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</si>
  <si>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</si>
  <si>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</si>
  <si>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</si>
  <si>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</si>
  <si>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</si>
  <si>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</si>
  <si>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</si>
  <si>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</si>
  <si>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</si>
  <si>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</si>
  <si>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</si>
  <si>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</si>
  <si>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</si>
  <si>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</si>
  <si>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</si>
  <si>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</si>
  <si>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</si>
  <si>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</si>
  <si>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</si>
  <si>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</si>
  <si>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</si>
  <si>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</si>
  <si>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</si>
  <si>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</si>
  <si>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</si>
  <si>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</si>
  <si>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</si>
  <si>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</si>
  <si>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</si>
  <si>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</si>
  <si>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</si>
  <si>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</si>
  <si>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</si>
  <si>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</si>
  <si>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</si>
  <si>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</si>
  <si>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</si>
  <si>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</si>
  <si>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</si>
  <si>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</si>
  <si>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</si>
  <si>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</si>
  <si>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</si>
  <si>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</si>
  <si>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</si>
  <si>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</si>
  <si>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</si>
  <si>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</si>
  <si>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</si>
  <si>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</si>
  <si>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</si>
  <si>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</si>
  <si>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</si>
  <si>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</si>
  <si>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</si>
  <si>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</si>
  <si>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</si>
  <si>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</si>
  <si>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</si>
  <si>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</si>
  <si>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</si>
  <si>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</si>
  <si>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</si>
  <si>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</si>
  <si>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</si>
  <si>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</si>
  <si>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</si>
  <si>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</si>
  <si>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</si>
  <si>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</si>
  <si>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</si>
  <si>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</si>
  <si>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</si>
  <si>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</si>
  <si>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</si>
  <si>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</si>
  <si>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</si>
  <si>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</si>
  <si>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</si>
  <si>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</si>
  <si>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</si>
  <si>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</si>
  <si>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</si>
  <si>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</si>
  <si>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</si>
  <si>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</si>
  <si>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</si>
  <si>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</si>
  <si>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</si>
  <si>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</si>
  <si>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</si>
  <si>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</si>
  <si>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</si>
  <si>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</si>
  <si>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</si>
  <si>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</si>
  <si>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</si>
  <si>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</si>
  <si>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</si>
  <si>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</si>
  <si>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</si>
  <si>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</si>
  <si>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</si>
  <si>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</si>
  <si>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</si>
  <si>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</si>
  <si>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</si>
  <si>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</si>
  <si>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</si>
  <si>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</si>
  <si>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</si>
  <si>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</si>
  <si>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</si>
  <si>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</si>
  <si>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</si>
  <si>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</si>
  <si>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</si>
  <si>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</si>
  <si>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</si>
  <si>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</si>
  <si>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</si>
  <si>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</si>
  <si>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</si>
  <si>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</si>
  <si>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</si>
  <si>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</si>
  <si>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</si>
  <si>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</si>
  <si>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</si>
  <si>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</si>
  <si>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</si>
  <si>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</si>
  <si>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</si>
  <si>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</si>
  <si>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</si>
  <si>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</si>
  <si>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</si>
  <si>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</si>
  <si>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</si>
  <si>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</si>
  <si>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</si>
  <si>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</si>
  <si>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</si>
  <si>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</si>
  <si>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</si>
  <si>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</si>
  <si>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</si>
  <si>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</si>
  <si>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</si>
  <si>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</si>
  <si>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</si>
  <si>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</si>
  <si>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</si>
  <si>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</si>
  <si>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</si>
  <si>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</si>
  <si>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</si>
  <si>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</si>
  <si>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</si>
  <si>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</si>
  <si>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</si>
  <si>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</si>
  <si>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</si>
  <si>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</si>
  <si>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</si>
  <si>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</si>
  <si>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</si>
  <si>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</si>
  <si>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</si>
  <si>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</si>
  <si>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</si>
  <si>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</si>
  <si>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</si>
  <si>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</si>
  <si>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</si>
  <si>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</si>
  <si>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</si>
  <si>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</si>
  <si>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</si>
  <si>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</si>
  <si>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</si>
  <si>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</si>
  <si>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</si>
  <si>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</si>
  <si>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</si>
  <si>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</si>
  <si>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</si>
  <si>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</si>
  <si>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</si>
  <si>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</si>
  <si>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</si>
  <si>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</si>
  <si>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</si>
  <si>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</si>
  <si>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</si>
  <si>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</si>
  <si>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</si>
  <si>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</si>
  <si>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</si>
  <si>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</si>
  <si>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</si>
  <si>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</si>
  <si>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</si>
  <si>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</si>
  <si>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</si>
  <si>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</si>
  <si>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</si>
  <si>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</si>
  <si>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</si>
  <si>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</si>
  <si>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</si>
  <si>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</si>
  <si>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</si>
  <si>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</si>
  <si>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</si>
  <si>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</si>
  <si>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</si>
  <si>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</si>
  <si>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</si>
  <si>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</si>
  <si>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</si>
  <si>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</si>
  <si>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</si>
  <si>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</si>
  <si>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</si>
  <si>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</si>
  <si>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</si>
  <si>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</si>
  <si>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</si>
  <si>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</si>
  <si>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</si>
  <si>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</si>
  <si>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</si>
  <si>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</si>
  <si>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</si>
  <si>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</si>
  <si>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</si>
  <si>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</si>
  <si>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</si>
  <si>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</si>
  <si>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</si>
  <si>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</si>
  <si>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</si>
  <si>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</si>
  <si>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</si>
  <si>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</si>
  <si>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</si>
  <si>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</si>
  <si>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</si>
  <si>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</si>
  <si>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</si>
  <si>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</si>
  <si>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</si>
  <si>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</si>
  <si>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</si>
  <si>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</si>
  <si>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</si>
  <si>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</si>
  <si>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</si>
  <si>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</si>
  <si>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</si>
  <si>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</si>
  <si>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</si>
  <si>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</si>
  <si>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</si>
  <si>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</si>
  <si>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</si>
  <si>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</si>
  <si>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</si>
  <si>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</si>
  <si>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</si>
  <si>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</si>
  <si>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</si>
  <si>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</si>
  <si>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</si>
  <si>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</si>
  <si>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</si>
  <si>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</si>
  <si>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</si>
  <si>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</si>
  <si>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</si>
  <si>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</si>
  <si>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</si>
  <si>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</si>
  <si>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</si>
  <si>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</si>
  <si>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</si>
  <si>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</si>
  <si>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</si>
  <si>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</si>
  <si>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</si>
  <si>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</si>
  <si>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</si>
  <si>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</si>
  <si>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</si>
  <si>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</si>
  <si>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</si>
  <si>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</si>
  <si>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</si>
  <si>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</si>
  <si>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</si>
  <si>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</si>
  <si>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</si>
  <si>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</si>
  <si>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</si>
  <si>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</si>
  <si>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</si>
  <si>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</si>
  <si>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</si>
  <si>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</si>
  <si>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</si>
  <si>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</si>
  <si>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</si>
  <si>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</si>
  <si>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</si>
  <si>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</si>
  <si>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</si>
  <si>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</si>
  <si>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</si>
  <si>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</si>
  <si>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</si>
  <si>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</si>
  <si>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</si>
  <si>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</si>
  <si>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</si>
  <si>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</si>
  <si>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</si>
  <si>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</si>
  <si>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</si>
  <si>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</si>
  <si>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</si>
  <si>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</si>
  <si>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</si>
  <si>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</si>
  <si>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</si>
  <si>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</si>
  <si>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</si>
  <si>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</si>
  <si>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</si>
  <si>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</si>
  <si>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</si>
  <si>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</si>
  <si>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</si>
  <si>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</si>
  <si>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</si>
  <si>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</si>
  <si>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</si>
  <si>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</si>
  <si>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</si>
  <si>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</si>
  <si>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</si>
  <si>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</si>
  <si>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</si>
  <si>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</si>
  <si>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</si>
  <si>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</si>
  <si>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</si>
  <si>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</si>
  <si>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</si>
  <si>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</si>
  <si>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</si>
  <si>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</si>
  <si>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</si>
  <si>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</si>
  <si>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</si>
  <si>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</si>
  <si>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</si>
  <si>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</si>
  <si>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</si>
  <si>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</si>
  <si>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</si>
  <si>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</si>
  <si>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</si>
  <si>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</si>
  <si>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</si>
  <si>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</si>
  <si>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</si>
  <si>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</si>
  <si>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</si>
  <si>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</si>
  <si>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</si>
  <si>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</si>
  <si>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</si>
  <si>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</si>
  <si>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</si>
  <si>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</si>
  <si>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</si>
  <si>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</si>
  <si>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</si>
  <si>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</si>
  <si>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</si>
  <si>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</si>
  <si>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</si>
  <si>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</si>
  <si>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</si>
  <si>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</si>
  <si>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</si>
  <si>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</si>
  <si>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</si>
  <si>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</si>
  <si>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</si>
  <si>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</si>
  <si>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</si>
  <si>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</si>
  <si>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</si>
  <si>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</si>
  <si>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</si>
  <si>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</si>
  <si>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</si>
  <si>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</si>
  <si>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</si>
  <si>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</si>
  <si>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</si>
  <si>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</si>
  <si>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</si>
  <si>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</si>
  <si>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</si>
  <si>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</si>
  <si>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</si>
  <si>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</si>
  <si>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</si>
  <si>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</si>
  <si>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</si>
  <si>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</si>
  <si>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</si>
  <si>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</si>
  <si>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</si>
  <si>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</si>
  <si>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</si>
  <si>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</si>
  <si>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</si>
  <si>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</si>
  <si>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</si>
  <si>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</si>
  <si>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</si>
  <si>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</si>
  <si>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</si>
  <si>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</si>
  <si>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</si>
  <si>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</si>
  <si>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</si>
  <si>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</si>
  <si>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</si>
  <si>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</si>
  <si>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</si>
  <si>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</si>
  <si>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</si>
  <si>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</si>
  <si>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</si>
  <si>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</si>
  <si>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</si>
  <si>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</si>
  <si>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</si>
  <si>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</si>
  <si>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</si>
  <si>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</si>
  <si>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</si>
  <si>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</si>
  <si>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</si>
  <si>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</si>
  <si>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</si>
  <si>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</si>
  <si>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</si>
  <si>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</si>
  <si>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</si>
  <si>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</si>
  <si>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</si>
  <si>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</si>
  <si>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</si>
  <si>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</si>
  <si>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</si>
  <si>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</si>
  <si>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</si>
  <si>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</si>
  <si>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</si>
  <si>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</si>
  <si>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</si>
  <si>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</si>
  <si>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</si>
  <si>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</si>
  <si>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</si>
  <si>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</si>
  <si>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</si>
  <si>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</si>
  <si>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</si>
  <si>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</si>
  <si>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</si>
  <si>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</si>
  <si>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</si>
  <si>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</si>
  <si>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</si>
  <si>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</si>
  <si>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</si>
  <si>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</si>
  <si>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</si>
  <si>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</si>
  <si>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</si>
  <si>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</si>
  <si>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</si>
  <si>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</si>
  <si>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</si>
  <si>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</si>
  <si>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</si>
  <si>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</si>
  <si>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</si>
  <si>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</si>
  <si>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</si>
  <si>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</si>
  <si>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</si>
  <si>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</si>
  <si>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</si>
  <si>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</si>
  <si>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</si>
  <si>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</si>
  <si>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</si>
  <si>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</si>
  <si>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</si>
  <si>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</si>
  <si>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</si>
  <si>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</si>
  <si>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</si>
  <si>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</si>
  <si>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</si>
  <si>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</si>
  <si>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</si>
  <si>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</si>
  <si>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</si>
  <si>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</si>
  <si>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</si>
  <si>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</si>
  <si>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</si>
  <si>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</si>
  <si>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</si>
  <si>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</si>
  <si>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</si>
  <si>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</si>
  <si>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</si>
  <si>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</si>
  <si>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</si>
  <si>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</si>
  <si>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</si>
  <si>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</si>
  <si>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</si>
  <si>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</si>
  <si>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</si>
  <si>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</si>
  <si>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</si>
  <si>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</si>
  <si>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</si>
  <si>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</si>
  <si>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</si>
  <si>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</si>
  <si>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</si>
  <si>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</si>
  <si>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</si>
  <si>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</si>
  <si>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</si>
  <si>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</si>
  <si>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</si>
  <si>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</si>
  <si>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</si>
  <si>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</si>
  <si>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</si>
  <si>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</si>
  <si>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</si>
  <si>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</si>
  <si>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</si>
  <si>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</si>
  <si>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</si>
  <si>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</si>
  <si>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</si>
  <si>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</si>
  <si>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</si>
  <si>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</si>
  <si>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</si>
  <si>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</si>
  <si>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</si>
  <si>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</si>
  <si>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</si>
  <si>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</si>
  <si>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</si>
  <si>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</si>
  <si>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</si>
  <si>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</si>
  <si>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</si>
  <si>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</si>
  <si>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</si>
  <si>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</si>
  <si>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</si>
  <si>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</si>
  <si>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</si>
  <si>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</si>
  <si>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</si>
  <si>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</si>
  <si>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</si>
  <si>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</si>
  <si>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</si>
  <si>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</si>
  <si>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</si>
  <si>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</si>
  <si>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</si>
  <si>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</si>
  <si>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</si>
  <si>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</si>
  <si>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</si>
  <si>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</si>
  <si>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</si>
  <si>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</si>
  <si>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</si>
  <si>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</si>
  <si>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</si>
  <si>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</si>
  <si>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</si>
  <si>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</si>
  <si>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</si>
  <si>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</si>
  <si>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</si>
  <si>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</si>
  <si>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</si>
  <si>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</si>
  <si>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</si>
  <si>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</si>
  <si>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</si>
  <si>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</si>
  <si>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</si>
  <si>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</si>
  <si>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</si>
  <si>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</si>
  <si>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</si>
  <si>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</si>
  <si>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</si>
  <si>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</si>
  <si>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</si>
  <si>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</si>
  <si>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</si>
  <si>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</si>
  <si>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</si>
  <si>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</si>
  <si>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</si>
  <si>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</si>
  <si>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</si>
  <si>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</si>
  <si>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</si>
  <si>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</si>
  <si>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</si>
  <si>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</si>
  <si>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</si>
  <si>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</si>
  <si>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</si>
  <si>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</si>
  <si>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</si>
  <si>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</si>
  <si>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</si>
  <si>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</si>
  <si>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</si>
  <si>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</si>
  <si>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</si>
  <si>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</si>
  <si>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</si>
  <si>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</si>
  <si>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</si>
  <si>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</si>
  <si>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</si>
  <si>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</si>
  <si>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</si>
  <si>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</si>
  <si>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</si>
  <si>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</si>
  <si>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</si>
  <si>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</si>
  <si>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</si>
  <si>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</si>
  <si>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</si>
  <si>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</si>
  <si>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</si>
  <si>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</si>
  <si>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</si>
  <si>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</si>
  <si>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</si>
  <si>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</si>
  <si>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</si>
  <si>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</si>
  <si>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</si>
  <si>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</si>
  <si>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</si>
  <si>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</si>
  <si>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</si>
  <si>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</si>
  <si>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</si>
  <si>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</si>
  <si>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</si>
  <si>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</si>
  <si>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</si>
  <si>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</si>
  <si>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</si>
  <si>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</si>
  <si>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</si>
  <si>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</si>
  <si>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</si>
  <si>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</si>
  <si>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</si>
  <si>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</si>
  <si>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</si>
  <si>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</si>
  <si>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</si>
  <si>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</si>
  <si>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</si>
  <si>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</si>
  <si>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</si>
  <si>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</si>
  <si>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</si>
  <si>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</si>
  <si>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</si>
  <si>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</si>
  <si>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</si>
  <si>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</si>
  <si>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</si>
  <si>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</si>
  <si>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</si>
  <si>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</si>
  <si>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</si>
  <si>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</si>
  <si>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</si>
  <si>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</si>
  <si>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</si>
  <si>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</si>
  <si>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</si>
  <si>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</si>
  <si>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</si>
  <si>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</si>
  <si>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</si>
  <si>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</si>
  <si>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</si>
  <si>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</si>
  <si>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</si>
  <si>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</si>
  <si>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</si>
  <si>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</si>
  <si>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</si>
  <si>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</si>
  <si>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</si>
  <si>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</si>
  <si>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</si>
  <si>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</si>
  <si>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</si>
  <si>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</si>
  <si>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</si>
  <si>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</si>
  <si>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</si>
  <si>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</si>
  <si>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</si>
  <si>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</si>
  <si>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</si>
  <si>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</si>
  <si>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</si>
  <si>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</si>
  <si>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</si>
  <si>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</si>
  <si>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</si>
  <si>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</si>
  <si>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</si>
  <si>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</si>
  <si>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</si>
  <si>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</si>
  <si>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</si>
  <si>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</si>
  <si>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</si>
  <si>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</si>
  <si>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</si>
  <si>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</si>
  <si>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</si>
  <si>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</si>
  <si>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</si>
  <si>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</si>
  <si>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</si>
  <si>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</si>
  <si>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</si>
  <si>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</si>
  <si>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</si>
  <si>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</si>
  <si>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</si>
  <si>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</si>
  <si>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</si>
  <si>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</si>
  <si>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</si>
  <si>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</si>
  <si>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</si>
  <si>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</si>
  <si>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</si>
  <si>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</si>
  <si>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</si>
  <si>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</si>
  <si>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</si>
  <si>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</si>
  <si>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</si>
  <si>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</si>
  <si>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</si>
  <si>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</si>
  <si>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</si>
  <si>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</si>
  <si>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</si>
  <si>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</si>
  <si>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</si>
  <si>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</si>
  <si>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</si>
  <si>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</si>
  <si>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</si>
  <si>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</si>
  <si>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</si>
  <si>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</si>
  <si>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</si>
  <si>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</si>
  <si>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</si>
  <si>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</si>
  <si>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</si>
  <si>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</si>
  <si>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</si>
  <si>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</si>
  <si>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</si>
  <si>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</si>
  <si>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</si>
  <si>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</si>
  <si>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</si>
  <si>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</si>
  <si>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</si>
  <si>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</si>
  <si>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</si>
  <si>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</si>
  <si>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</si>
  <si>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</si>
  <si>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</si>
  <si>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</si>
  <si>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</si>
  <si>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</si>
  <si>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</si>
  <si>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</si>
  <si>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</si>
  <si>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</si>
  <si>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</si>
  <si>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</si>
  <si>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</si>
  <si>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</si>
  <si>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</si>
  <si>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</si>
  <si>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</si>
  <si>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</si>
  <si>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</si>
  <si>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</si>
  <si>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</si>
  <si>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</si>
  <si>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</si>
  <si>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</si>
  <si>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</si>
  <si>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</si>
  <si>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</si>
  <si>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</si>
  <si>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</si>
  <si>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</si>
  <si>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</si>
  <si>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</si>
  <si>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</si>
  <si>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</si>
  <si>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</si>
  <si>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</si>
  <si>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</si>
  <si>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</si>
  <si>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</si>
  <si>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</si>
  <si>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</si>
  <si>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</si>
  <si>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</si>
  <si>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</si>
  <si>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</si>
  <si>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</si>
  <si>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</si>
  <si>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</si>
  <si>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</si>
  <si>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</si>
  <si>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</si>
  <si>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</si>
  <si>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</si>
  <si>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</si>
  <si>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</si>
  <si>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</si>
  <si>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</si>
  <si>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</si>
  <si>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</si>
  <si>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</si>
  <si>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</si>
  <si>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</si>
  <si>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</si>
  <si>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</si>
  <si>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</si>
  <si>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</si>
  <si>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</si>
  <si>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</si>
  <si>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</si>
  <si>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</si>
  <si>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</si>
  <si>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</si>
  <si>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</si>
  <si>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</si>
  <si>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</si>
  <si>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</si>
  <si>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</si>
  <si>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</si>
  <si>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</si>
  <si>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</si>
  <si>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</si>
  <si>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</si>
  <si>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</si>
  <si>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</si>
  <si>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</si>
  <si>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</si>
  <si>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</si>
  <si>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</si>
  <si>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</si>
  <si>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</si>
  <si>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</si>
  <si>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</si>
  <si>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</si>
  <si>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</si>
  <si>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</si>
  <si>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</si>
  <si>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</si>
  <si>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</si>
  <si>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</si>
  <si>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</si>
  <si>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</si>
  <si>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</si>
  <si>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</si>
  <si>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</si>
  <si>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</si>
  <si>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</si>
  <si>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</si>
  <si>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</si>
  <si>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</si>
  <si>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</si>
  <si>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</si>
  <si>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</si>
  <si>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</si>
  <si>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</si>
  <si>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</si>
  <si>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</si>
  <si>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</si>
  <si>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</si>
  <si>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</si>
  <si>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</si>
  <si>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</si>
  <si>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</si>
  <si>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</si>
  <si>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</si>
  <si>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</si>
  <si>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</si>
  <si>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</si>
  <si>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</si>
  <si>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</si>
  <si>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</si>
  <si>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</si>
  <si>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</si>
  <si>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</si>
  <si>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</si>
  <si>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</si>
  <si>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</si>
  <si>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</si>
  <si>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</si>
  <si>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</si>
  <si>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</si>
  <si>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</si>
  <si>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</si>
  <si>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</si>
  <si>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</si>
  <si>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</si>
  <si>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</si>
  <si>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</si>
  <si>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</si>
  <si>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</si>
  <si>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</si>
  <si>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</si>
  <si>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</si>
  <si>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</si>
  <si>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</si>
  <si>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</si>
  <si>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</si>
  <si>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</si>
  <si>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</si>
  <si>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</si>
  <si>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</si>
  <si>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</si>
  <si>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</si>
  <si>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</si>
  <si>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</si>
  <si>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</si>
  <si>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</si>
  <si>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</si>
  <si>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</si>
  <si>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</si>
  <si>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</si>
  <si>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</si>
  <si>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</si>
  <si>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</si>
  <si>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</si>
  <si>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</si>
  <si>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</si>
  <si>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</si>
  <si>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</si>
  <si>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</si>
  <si>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</si>
  <si>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</si>
  <si>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</si>
  <si>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</si>
  <si>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</si>
  <si>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</si>
  <si>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</si>
  <si>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</si>
  <si>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</si>
  <si>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</si>
  <si>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</si>
  <si>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</si>
  <si>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</si>
  <si>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</si>
  <si>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</si>
  <si>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</si>
  <si>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</si>
  <si>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</si>
  <si>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</si>
  <si>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</si>
  <si>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</si>
  <si>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</si>
  <si>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</si>
  <si>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</si>
  <si>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</si>
  <si>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</si>
  <si>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</si>
  <si>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</si>
  <si>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</si>
  <si>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</si>
  <si>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</si>
  <si>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</si>
  <si>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</si>
  <si>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</si>
  <si>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</si>
  <si>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</si>
  <si>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</si>
  <si>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</si>
  <si>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</si>
  <si>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</si>
  <si>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</si>
  <si>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</si>
  <si>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</si>
  <si>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</si>
  <si>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</si>
  <si>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</si>
  <si>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</si>
  <si>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</si>
  <si>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</si>
  <si>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</si>
  <si>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</si>
  <si>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</si>
  <si>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</si>
  <si>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</si>
  <si>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</si>
  <si>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</si>
  <si>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</si>
  <si>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</si>
  <si>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</si>
  <si>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</si>
  <si>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</si>
  <si>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</si>
  <si>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</si>
  <si>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</si>
  <si>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</si>
  <si>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</si>
  <si>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</si>
  <si>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</si>
  <si>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</si>
  <si>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</si>
  <si>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</si>
  <si>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</si>
  <si>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</si>
  <si>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</si>
  <si>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</si>
  <si>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</si>
  <si>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</si>
  <si>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</si>
  <si>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</si>
  <si>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</si>
  <si>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</si>
  <si>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</si>
  <si>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</si>
  <si>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</si>
  <si>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</si>
  <si>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</si>
  <si>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</si>
  <si>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</si>
  <si>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</si>
  <si>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</si>
  <si>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</si>
  <si>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</si>
  <si>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</si>
  <si>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</si>
  <si>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</si>
  <si>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</si>
  <si>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</si>
  <si>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</si>
  <si>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</si>
  <si>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</si>
  <si>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</si>
  <si>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</si>
  <si>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</si>
  <si>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</si>
  <si>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</si>
  <si>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</si>
  <si>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</si>
  <si>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</si>
  <si>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</si>
  <si>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</si>
  <si>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</si>
  <si>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</si>
  <si>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</si>
  <si>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</si>
  <si>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</si>
  <si>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</si>
  <si>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</si>
  <si>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</si>
  <si>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</si>
  <si>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</si>
  <si>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</si>
  <si>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</si>
  <si>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</si>
  <si>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</si>
  <si>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</si>
  <si>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</si>
  <si>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</si>
  <si>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</si>
  <si>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</si>
  <si>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</si>
  <si>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</si>
  <si>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</si>
  <si>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</si>
  <si>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</si>
  <si>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</si>
  <si>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</si>
  <si>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</si>
  <si>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</si>
  <si>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</si>
  <si>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</si>
  <si>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</si>
  <si>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</si>
  <si>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</si>
  <si>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</si>
  <si>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</si>
  <si>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</si>
  <si>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</si>
  <si>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</si>
  <si>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</si>
  <si>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</si>
  <si>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</si>
  <si>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</si>
  <si>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</si>
  <si>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</si>
  <si>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</si>
  <si>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</si>
  <si>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</si>
  <si>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</si>
  <si>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</si>
  <si>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</si>
  <si>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</si>
  <si>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</si>
  <si>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</si>
  <si>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</si>
  <si>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</si>
  <si>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</si>
  <si>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</si>
  <si>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</si>
  <si>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</si>
  <si>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</si>
  <si>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</si>
  <si>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</si>
  <si>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</si>
  <si>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</si>
  <si>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</si>
  <si>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</si>
  <si>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</si>
  <si>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</si>
  <si>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</si>
  <si>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</si>
  <si>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</si>
  <si>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</si>
  <si>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</si>
  <si>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</si>
  <si>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</si>
  <si>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</si>
  <si>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</si>
  <si>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</si>
  <si>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</si>
  <si>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</si>
  <si>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</si>
  <si>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</si>
  <si>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</si>
  <si>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</si>
  <si>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</si>
  <si>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</si>
  <si>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</si>
  <si>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</si>
  <si>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</si>
  <si>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</si>
  <si>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</si>
  <si>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</si>
  <si>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</si>
  <si>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</si>
  <si>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</si>
  <si>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</si>
  <si>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</si>
  <si>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</si>
  <si>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</si>
  <si>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</si>
  <si>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</si>
  <si>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</si>
  <si>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</si>
  <si>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</si>
  <si>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</si>
  <si>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</si>
  <si>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</si>
  <si>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</si>
  <si>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</si>
  <si>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</si>
  <si>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</si>
  <si>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</si>
  <si>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</si>
  <si>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</si>
  <si>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</si>
  <si>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</si>
  <si>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</si>
  <si>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</si>
  <si>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</si>
  <si>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</si>
  <si>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</si>
  <si>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</si>
  <si>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</si>
  <si>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</si>
  <si>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</si>
  <si>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</si>
  <si>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</si>
  <si>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</si>
  <si>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</si>
  <si>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</si>
  <si>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</si>
  <si>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</si>
  <si>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</si>
  <si>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</si>
  <si>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</si>
  <si>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</si>
  <si>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</si>
  <si>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</si>
  <si>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</si>
  <si>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</si>
  <si>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</si>
  <si>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</si>
  <si>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</si>
  <si>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</si>
  <si>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</si>
  <si>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</si>
  <si>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</si>
  <si>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</si>
  <si>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</si>
  <si>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</si>
  <si>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</si>
  <si>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</si>
  <si>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</si>
  <si>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</si>
  <si>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</si>
  <si>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</si>
  <si>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</si>
  <si>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</si>
  <si>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</si>
  <si>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</si>
  <si>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</si>
  <si>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</si>
  <si>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</si>
  <si>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</si>
  <si>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</si>
  <si>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</si>
  <si>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</si>
  <si>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</si>
  <si>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</si>
  <si>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</si>
  <si>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</si>
  <si>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</si>
  <si>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</si>
  <si>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</si>
  <si>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</si>
  <si>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</si>
  <si>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</si>
  <si>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</si>
  <si>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</si>
  <si>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</si>
  <si>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</si>
  <si>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</si>
  <si>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</si>
  <si>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</si>
  <si>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</si>
  <si>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</si>
  <si>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</si>
  <si>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</si>
  <si>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</si>
  <si>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</si>
  <si>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</si>
  <si>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</si>
  <si>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</si>
  <si>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</si>
  <si>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</si>
  <si>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</si>
  <si>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</si>
  <si>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</si>
  <si>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</si>
  <si>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</si>
  <si>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</si>
  <si>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</si>
  <si>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</si>
  <si>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</si>
  <si>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</si>
  <si>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</si>
  <si>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</si>
  <si>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</si>
  <si>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</si>
  <si>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</si>
  <si>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</si>
  <si>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</si>
  <si>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</si>
  <si>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</si>
  <si>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</si>
  <si>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</si>
  <si>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</si>
  <si>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</si>
  <si>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</si>
  <si>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</si>
  <si>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</si>
  <si>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</si>
  <si>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</si>
  <si>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</si>
  <si>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</si>
  <si>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</si>
  <si>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</si>
  <si>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</si>
  <si>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</si>
  <si>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</si>
  <si>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</si>
  <si>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</si>
  <si>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</si>
  <si>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</si>
  <si>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</si>
  <si>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</si>
  <si>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</si>
  <si>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</si>
  <si>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</si>
  <si>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</si>
  <si>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</si>
  <si>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</si>
  <si>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</si>
  <si>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</si>
  <si>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</si>
  <si>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</si>
  <si>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</si>
  <si>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</si>
  <si>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</si>
  <si>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</si>
  <si>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</si>
  <si>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</si>
  <si>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</si>
  <si>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</si>
  <si>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</si>
  <si>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</si>
  <si>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</si>
  <si>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</si>
  <si>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</si>
  <si>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</si>
  <si>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</si>
  <si>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</si>
  <si>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</si>
  <si>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</si>
  <si>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</si>
  <si>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</si>
  <si>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</si>
  <si>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</si>
  <si>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</si>
  <si>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</si>
  <si>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</si>
  <si>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</si>
  <si>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</si>
  <si>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</si>
  <si>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</si>
  <si>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</si>
  <si>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</si>
  <si>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</si>
  <si>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</si>
  <si>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</si>
  <si>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</si>
  <si>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</si>
  <si>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</si>
  <si>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</si>
  <si>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</si>
  <si>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</si>
  <si>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</si>
  <si>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</si>
  <si>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</si>
  <si>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</si>
  <si>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</si>
  <si>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</si>
  <si>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</si>
  <si>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</si>
  <si>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</si>
  <si>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</si>
  <si>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</si>
  <si>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</si>
  <si>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</si>
  <si>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</si>
  <si>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</si>
  <si>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</si>
  <si>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</si>
  <si>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</si>
  <si>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</si>
  <si>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</si>
  <si>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</si>
  <si>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</si>
  <si>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</si>
  <si>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</si>
  <si>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</si>
  <si>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</si>
  <si>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</si>
  <si>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</si>
  <si>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</si>
  <si>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</si>
  <si>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</si>
  <si>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</si>
  <si>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</si>
  <si>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</si>
  <si>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</si>
  <si>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</si>
  <si>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</si>
  <si>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</si>
  <si>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</si>
  <si>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</si>
  <si>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</si>
  <si>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</si>
  <si>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</si>
  <si>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</si>
  <si>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</si>
  <si>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</si>
  <si>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</si>
  <si>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</si>
  <si>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</si>
  <si>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</si>
  <si>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</si>
  <si>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</si>
  <si>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</si>
  <si>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</si>
  <si>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</si>
  <si>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</si>
  <si>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</si>
  <si>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</si>
  <si>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</si>
  <si>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</si>
  <si>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</si>
  <si>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</si>
  <si>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</si>
  <si>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</si>
  <si>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</si>
  <si>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</si>
  <si>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</si>
  <si>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</si>
  <si>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</si>
  <si>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</si>
  <si>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</si>
  <si>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</si>
  <si>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</si>
  <si>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</si>
  <si>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</si>
  <si>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</si>
  <si>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</si>
  <si>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</si>
  <si>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</si>
  <si>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</si>
  <si>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</si>
  <si>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</si>
  <si>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</si>
  <si>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</si>
  <si>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</si>
  <si>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</si>
  <si>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</si>
  <si>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</si>
  <si>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</si>
  <si>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</si>
  <si>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</si>
  <si>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</si>
  <si>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</si>
  <si>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</si>
  <si>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</si>
  <si>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</si>
  <si>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</si>
  <si>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</si>
  <si>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</si>
  <si>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</si>
  <si>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</si>
  <si>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</si>
  <si>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</si>
  <si>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</si>
  <si>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</si>
  <si>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</si>
  <si>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</si>
  <si>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</si>
  <si>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</si>
  <si>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</si>
  <si>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</si>
  <si>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</si>
  <si>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</si>
  <si>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</si>
  <si>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</si>
  <si>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</si>
  <si>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</si>
  <si>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</si>
  <si>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</si>
  <si>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</si>
  <si>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</si>
  <si>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</si>
  <si>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</si>
  <si>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</si>
  <si>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</si>
  <si>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</si>
  <si>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</si>
  <si>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</si>
  <si>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</si>
  <si>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</si>
  <si>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</si>
  <si>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</si>
  <si>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</si>
  <si>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</si>
  <si>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</si>
  <si>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</si>
  <si>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</si>
  <si>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</si>
  <si>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</si>
  <si>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</si>
  <si>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</si>
  <si>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</si>
  <si>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</si>
  <si>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</si>
  <si>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</si>
  <si>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</si>
  <si>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</si>
  <si>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</si>
  <si>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</si>
  <si>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</si>
  <si>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</si>
  <si>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</si>
  <si>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</si>
  <si>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</si>
  <si>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</si>
  <si>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</si>
  <si>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</si>
  <si>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</si>
  <si>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</si>
  <si>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</si>
  <si>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</si>
  <si>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</si>
  <si>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</si>
  <si>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</si>
  <si>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</si>
  <si>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</si>
  <si>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</si>
  <si>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</si>
  <si>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</si>
  <si>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</si>
  <si>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</si>
  <si>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</si>
  <si>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</si>
  <si>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</si>
  <si>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</si>
  <si>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</si>
  <si>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</si>
  <si>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</si>
  <si>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</si>
  <si>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</si>
  <si>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</si>
  <si>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</si>
  <si>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</si>
  <si>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</si>
  <si>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</si>
  <si>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</si>
  <si>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</si>
  <si>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</si>
  <si>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</si>
  <si>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</si>
  <si>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</si>
  <si>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</si>
  <si>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</si>
  <si>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</si>
  <si>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</si>
  <si>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</si>
  <si>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</si>
  <si>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</si>
  <si>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</si>
  <si>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</si>
  <si>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</si>
  <si>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</si>
  <si>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</si>
  <si>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</si>
  <si>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</si>
  <si>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</si>
  <si>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</si>
  <si>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</si>
  <si>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</si>
  <si>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</si>
  <si>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</si>
  <si>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</si>
  <si>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</si>
  <si>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</si>
  <si>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</si>
  <si>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</si>
  <si>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</si>
  <si>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</si>
  <si>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</si>
  <si>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</si>
  <si>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</si>
  <si>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</si>
  <si>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</si>
  <si>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</si>
  <si>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</si>
  <si>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</si>
  <si>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</si>
  <si>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</si>
  <si>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</si>
  <si>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</si>
  <si>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</si>
  <si>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</si>
  <si>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</si>
  <si>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</si>
  <si>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</si>
  <si>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</si>
  <si>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</si>
  <si>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</si>
  <si>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</si>
  <si>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</si>
  <si>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</si>
  <si>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</si>
  <si>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</si>
  <si>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</si>
  <si>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</si>
  <si>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</si>
  <si>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</si>
  <si>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</si>
  <si>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</si>
  <si>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</si>
  <si>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</si>
  <si>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</si>
  <si>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</si>
  <si>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</si>
  <si>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</si>
  <si>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</si>
  <si>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</si>
  <si>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</si>
  <si>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</si>
  <si>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</si>
  <si>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</si>
  <si>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</si>
  <si>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</si>
  <si>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</si>
  <si>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</si>
  <si>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</si>
  <si>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</si>
  <si>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</si>
  <si>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</si>
  <si>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</si>
  <si>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</si>
  <si>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</si>
  <si>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</si>
  <si>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</si>
  <si>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</si>
  <si>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</si>
  <si>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</si>
  <si>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</si>
  <si>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</si>
  <si>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</si>
  <si>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</si>
  <si>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</si>
  <si>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</si>
  <si>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</si>
  <si>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</si>
  <si>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</si>
  <si>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</si>
  <si>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</si>
  <si>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</si>
  <si>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</si>
  <si>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</si>
  <si>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</si>
  <si>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</si>
  <si>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</si>
  <si>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</si>
  <si>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</si>
  <si>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</si>
  <si>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</si>
  <si>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</si>
  <si>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</si>
  <si>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</si>
  <si>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</si>
  <si>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</si>
  <si>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</si>
  <si>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</si>
  <si>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</si>
  <si>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</si>
  <si>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</si>
  <si>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</si>
  <si>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</si>
  <si>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</si>
  <si>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</si>
  <si>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</si>
  <si>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</si>
  <si>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</si>
  <si>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</si>
  <si>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</si>
  <si>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</si>
  <si>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</si>
  <si>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</si>
  <si>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</si>
  <si>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</si>
  <si>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</si>
  <si>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</si>
  <si>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</si>
  <si>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</si>
  <si>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</si>
  <si>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</si>
  <si>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</si>
  <si>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</si>
  <si>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</si>
  <si>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</si>
  <si>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</si>
  <si>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</si>
  <si>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</si>
  <si>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</si>
  <si>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</si>
  <si>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</si>
  <si>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</si>
  <si>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</si>
  <si>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</si>
  <si>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</si>
  <si>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</si>
  <si>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</si>
  <si>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</si>
  <si>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</si>
  <si>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</si>
  <si>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</si>
  <si>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</si>
  <si>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</si>
  <si>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</si>
  <si>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</si>
  <si>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</si>
  <si>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</si>
  <si>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</si>
  <si>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</si>
  <si>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</si>
  <si>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</si>
  <si>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</si>
  <si>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</si>
  <si>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</si>
  <si>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</si>
  <si>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</si>
  <si>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</si>
  <si>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</si>
  <si>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</si>
  <si>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</si>
  <si>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</si>
  <si>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</si>
  <si>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</si>
  <si>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</si>
  <si>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</si>
  <si>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</si>
  <si>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</si>
  <si>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</si>
  <si>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</si>
  <si>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</si>
  <si>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</si>
  <si>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</si>
  <si>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</si>
  <si>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</si>
  <si>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</si>
  <si>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</si>
  <si>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</si>
  <si>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</si>
  <si>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</si>
  <si>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</si>
  <si>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</si>
  <si>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</si>
  <si>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</si>
  <si>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</si>
  <si>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</si>
  <si>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</si>
  <si>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</si>
  <si>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</si>
  <si>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</si>
  <si>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</si>
  <si>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</si>
  <si>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</si>
  <si>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</si>
  <si>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</si>
  <si>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</si>
  <si>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</si>
  <si>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</si>
  <si>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</si>
  <si>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</si>
  <si>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</si>
  <si>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</si>
  <si>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</si>
  <si>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</si>
  <si>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</si>
  <si>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</si>
  <si>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</si>
  <si>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</si>
  <si>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</si>
  <si>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</si>
  <si>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</si>
  <si>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</si>
  <si>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</si>
  <si>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</si>
  <si>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</si>
  <si>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</si>
  <si>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</si>
  <si>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</si>
  <si>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</si>
  <si>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</si>
  <si>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</si>
  <si>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</si>
  <si>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</si>
  <si>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</si>
  <si>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</si>
  <si>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</si>
  <si>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</si>
  <si>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</si>
  <si>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</si>
  <si>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</si>
  <si>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</si>
  <si>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</si>
  <si>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</si>
  <si>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</si>
  <si>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</si>
  <si>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</si>
  <si>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</si>
  <si>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</si>
  <si>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</si>
  <si>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</si>
  <si>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</si>
  <si>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</si>
  <si>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</si>
  <si>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</si>
  <si>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</si>
  <si>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</si>
  <si>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</si>
  <si>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</si>
  <si>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</si>
  <si>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</si>
  <si>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</si>
  <si>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</si>
  <si>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</si>
  <si>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</si>
  <si>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</si>
  <si>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</si>
  <si>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</si>
  <si>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</si>
  <si>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</si>
  <si>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</si>
  <si>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</si>
  <si>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</si>
  <si>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</si>
  <si>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</si>
  <si>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</si>
  <si>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</si>
  <si>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</si>
  <si>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</si>
  <si>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</si>
  <si>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</si>
  <si>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</si>
  <si>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</si>
  <si>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</si>
  <si>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</si>
  <si>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</si>
  <si>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</si>
  <si>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</si>
  <si>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</si>
  <si>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</si>
  <si>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</si>
  <si>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</si>
  <si>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</si>
  <si>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</si>
  <si>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</si>
  <si>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</si>
  <si>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</si>
  <si>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</si>
  <si>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</si>
  <si>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</si>
  <si>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</si>
  <si>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</si>
  <si>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</si>
  <si>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</si>
  <si>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</si>
  <si>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</si>
  <si>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</si>
  <si>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</si>
  <si>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</si>
  <si>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</si>
  <si>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</si>
  <si>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</si>
  <si>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</si>
  <si>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</si>
  <si>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</si>
  <si>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</si>
  <si>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</si>
  <si>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</si>
  <si>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</si>
  <si>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</si>
  <si>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</si>
  <si>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</si>
  <si>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</si>
  <si>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</si>
  <si>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</si>
  <si>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</si>
  <si>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</si>
  <si>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</si>
  <si>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</si>
  <si>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</si>
  <si>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</si>
  <si>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</si>
  <si>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</si>
  <si>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</si>
  <si>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</si>
  <si>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</si>
  <si>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</si>
  <si>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</si>
  <si>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</si>
  <si>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</si>
  <si>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</si>
  <si>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</si>
  <si>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</si>
  <si>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</si>
  <si>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</si>
  <si>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</si>
  <si>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</si>
  <si>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</si>
  <si>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</si>
  <si>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</si>
  <si>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</si>
  <si>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</si>
  <si>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</si>
  <si>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</si>
  <si>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</si>
  <si>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</si>
  <si>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</si>
  <si>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</si>
  <si>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</si>
  <si>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</si>
  <si>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</si>
  <si>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</si>
  <si>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</si>
  <si>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</si>
  <si>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</si>
  <si>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</si>
  <si>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</si>
  <si>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</si>
  <si>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</si>
  <si>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</si>
  <si>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</si>
  <si>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</si>
  <si>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</si>
  <si>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</si>
  <si>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</si>
  <si>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</si>
  <si>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</si>
  <si>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</si>
  <si>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</si>
  <si>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</si>
  <si>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</si>
  <si>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</si>
  <si>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</si>
  <si>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</si>
  <si>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</si>
  <si>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</si>
  <si>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</si>
  <si>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</si>
  <si>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</si>
  <si>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</si>
  <si>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</si>
  <si>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</si>
  <si>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</si>
  <si>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</si>
  <si>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</si>
  <si>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</si>
  <si>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</si>
  <si>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</si>
  <si>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</si>
  <si>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</si>
  <si>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</si>
  <si>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</si>
  <si>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</si>
  <si>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</si>
  <si>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</si>
  <si>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</si>
  <si>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</si>
  <si>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</si>
  <si>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</si>
  <si>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</si>
  <si>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</si>
  <si>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</si>
  <si>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</si>
  <si>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</si>
  <si>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</si>
  <si>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</si>
  <si>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</si>
  <si>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</si>
  <si>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</si>
  <si>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</si>
  <si>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</si>
  <si>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</si>
  <si>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</si>
  <si>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</si>
  <si>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</si>
  <si>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</si>
  <si>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</si>
  <si>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</si>
  <si>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</si>
  <si>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</si>
  <si>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</si>
  <si>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</si>
  <si>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</si>
  <si>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</si>
  <si>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</si>
  <si>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</si>
  <si>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</si>
  <si>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</si>
  <si>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</si>
  <si>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</si>
  <si>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</si>
  <si>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</si>
  <si>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</si>
  <si>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</si>
  <si>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</si>
  <si>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</si>
  <si>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</si>
  <si>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</si>
  <si>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</si>
  <si>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</si>
  <si>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</si>
  <si>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</si>
  <si>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</si>
  <si>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</si>
  <si>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</si>
  <si>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</si>
  <si>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</si>
  <si>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</si>
  <si>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</si>
  <si>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</si>
  <si>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</si>
  <si>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</si>
  <si>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</si>
  <si>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</si>
  <si>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</si>
  <si>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</si>
  <si>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</si>
  <si>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</si>
  <si>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</si>
  <si>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</si>
  <si>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</si>
  <si>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</si>
  <si>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</si>
  <si>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</si>
  <si>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</si>
  <si>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</si>
  <si>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</si>
  <si>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</si>
  <si>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</si>
  <si>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</si>
  <si>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</si>
  <si>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</si>
  <si>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</si>
  <si>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</si>
  <si>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</si>
  <si>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</si>
  <si>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</si>
  <si>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</si>
  <si>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</si>
  <si>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</si>
  <si>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</si>
  <si>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</si>
  <si>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</si>
  <si>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</si>
  <si>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</si>
  <si>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</si>
  <si>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</si>
  <si>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</si>
  <si>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</si>
  <si>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</si>
  <si>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</si>
  <si>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</si>
  <si>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</si>
  <si>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</si>
  <si>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</si>
  <si>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</si>
  <si>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</si>
  <si>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</si>
  <si>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</si>
  <si>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</si>
  <si>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</si>
  <si>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</si>
  <si>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</si>
  <si>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</si>
  <si>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</si>
  <si>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</si>
  <si>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</si>
  <si>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</si>
  <si>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</si>
  <si>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</si>
  <si>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</si>
  <si>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</si>
  <si>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</si>
  <si>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</si>
  <si>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</si>
  <si>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</si>
  <si>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</si>
  <si>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</si>
  <si>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</si>
  <si>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</si>
  <si>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</si>
  <si>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</si>
  <si>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</si>
  <si>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</si>
  <si>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</si>
  <si>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</si>
  <si>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</si>
  <si>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</si>
  <si>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</si>
  <si>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</si>
  <si>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</si>
  <si>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</si>
  <si>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</si>
  <si>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</si>
  <si>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</si>
  <si>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</si>
  <si>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</si>
  <si>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</si>
  <si>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</si>
  <si>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</si>
  <si>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</si>
  <si>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</si>
  <si>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</si>
  <si>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</si>
  <si>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</si>
  <si>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</si>
  <si>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</si>
  <si>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</si>
  <si>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</si>
  <si>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</si>
  <si>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</si>
  <si>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</si>
  <si>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</si>
  <si>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</si>
  <si>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</si>
  <si>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</si>
  <si>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</si>
  <si>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</si>
  <si>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</si>
  <si>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</si>
  <si>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</si>
  <si>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</si>
  <si>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</si>
  <si>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</si>
  <si>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</si>
  <si>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</si>
  <si>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</si>
  <si>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</si>
  <si>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</si>
  <si>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</si>
  <si>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</si>
  <si>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</si>
  <si>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</si>
  <si>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</si>
  <si>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</si>
  <si>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</si>
  <si>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</si>
  <si>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</si>
  <si>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</si>
  <si>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</si>
  <si>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</si>
  <si>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</si>
  <si>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</si>
  <si>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</si>
  <si>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</si>
  <si>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</si>
  <si>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</si>
  <si>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</si>
  <si>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</si>
  <si>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</si>
  <si>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</si>
  <si>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</si>
  <si>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</si>
  <si>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</si>
  <si>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</si>
  <si>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</si>
  <si>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</si>
  <si>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</si>
  <si>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</si>
  <si>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</si>
  <si>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</si>
  <si>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</si>
  <si>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</si>
  <si>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</si>
  <si>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</si>
  <si>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</si>
  <si>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</si>
  <si>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</si>
  <si>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</si>
  <si>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</si>
  <si>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</si>
  <si>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</si>
  <si>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</si>
  <si>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</si>
  <si>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</si>
  <si>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</si>
  <si>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</si>
  <si>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</si>
  <si>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</si>
  <si>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</si>
  <si>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</si>
  <si>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</si>
  <si>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</si>
  <si>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</si>
  <si>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</si>
  <si>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</si>
  <si>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</si>
  <si>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</si>
  <si>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</si>
  <si>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</si>
  <si>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</si>
  <si>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</si>
  <si>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</si>
  <si>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</si>
  <si>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</si>
  <si>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</si>
  <si>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</si>
  <si>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</si>
  <si>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</si>
  <si>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</si>
  <si>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</si>
  <si>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</si>
  <si>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</si>
  <si>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</si>
  <si>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</si>
  <si>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</si>
  <si>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</si>
  <si>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</si>
  <si>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</si>
  <si>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</si>
  <si>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</si>
  <si>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</si>
  <si>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</si>
  <si>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</si>
  <si>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</si>
  <si>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</si>
  <si>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</si>
  <si>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</si>
  <si>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</si>
  <si>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</si>
  <si>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</si>
  <si>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</si>
  <si>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</si>
  <si>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</si>
  <si>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</si>
  <si>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</si>
  <si>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</si>
  <si>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</si>
  <si>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</si>
  <si>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</si>
  <si>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</si>
  <si>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</si>
  <si>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</si>
  <si>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</si>
  <si>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</si>
  <si>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</si>
  <si>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</si>
  <si>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</si>
  <si>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</si>
  <si>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</si>
  <si>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</si>
  <si>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</si>
  <si>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</si>
  <si>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</si>
  <si>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</si>
  <si>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</si>
  <si>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</si>
  <si>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</si>
  <si>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</si>
  <si>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</si>
  <si>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</si>
  <si>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</si>
  <si>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</si>
  <si>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</si>
  <si>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</si>
  <si>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</si>
  <si>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</si>
  <si>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</si>
  <si>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</si>
  <si>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</si>
  <si>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</si>
  <si>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</si>
  <si>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</si>
  <si>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</si>
  <si>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</si>
  <si>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</si>
  <si>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</si>
  <si>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</si>
  <si>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</si>
  <si>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</si>
  <si>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</si>
  <si>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</si>
  <si>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</si>
  <si>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</si>
  <si>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</si>
  <si>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</si>
  <si>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</si>
  <si>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</si>
  <si>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</si>
  <si>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</si>
  <si>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</si>
  <si>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</si>
  <si>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</si>
  <si>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</si>
  <si>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</si>
  <si>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</si>
  <si>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</si>
  <si>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</si>
  <si>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</si>
  <si>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</si>
  <si>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</si>
  <si>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</si>
  <si>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</si>
  <si>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</si>
  <si>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</si>
  <si>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</si>
  <si>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</si>
  <si>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</si>
  <si>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</si>
  <si>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</si>
  <si>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</si>
  <si>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</si>
  <si>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</si>
  <si>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</si>
  <si>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</si>
  <si>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</si>
  <si>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</si>
  <si>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</si>
  <si>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</si>
  <si>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</si>
  <si>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</si>
  <si>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</si>
  <si>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</si>
  <si>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</si>
  <si>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</si>
  <si>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</si>
  <si>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</si>
  <si>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</si>
  <si>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</si>
  <si>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</si>
  <si>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</si>
  <si>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</si>
  <si>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</si>
  <si>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</si>
  <si>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</si>
  <si>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</si>
  <si>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</si>
  <si>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</si>
  <si>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</si>
  <si>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</si>
  <si>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</si>
  <si>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</si>
  <si>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</si>
  <si>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</si>
  <si>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</si>
  <si>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</si>
  <si>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</si>
  <si>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</si>
  <si>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</si>
  <si>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</si>
  <si>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</si>
  <si>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</si>
  <si>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</si>
  <si>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</si>
  <si>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</si>
  <si>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</si>
  <si>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</si>
  <si>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</si>
  <si>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</si>
  <si>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</si>
  <si>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</si>
  <si>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</si>
  <si>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</si>
  <si>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</si>
  <si>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</si>
  <si>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</si>
  <si>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</si>
  <si>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</si>
  <si>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</si>
  <si>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</si>
  <si>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</si>
  <si>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</si>
  <si>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</si>
  <si>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</si>
  <si>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</si>
  <si>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</si>
  <si>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</si>
  <si>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</si>
  <si>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</si>
  <si>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</si>
  <si>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</si>
  <si>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</si>
  <si>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</si>
  <si>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</si>
  <si>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</si>
  <si>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</si>
  <si>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</si>
  <si>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</si>
  <si>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</si>
  <si>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</si>
  <si>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</si>
  <si>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</si>
  <si>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</si>
  <si>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</si>
  <si>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</si>
  <si>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</si>
  <si>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</si>
  <si>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</si>
  <si>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</si>
  <si>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</si>
  <si>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</si>
  <si>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</si>
  <si>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</si>
  <si>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</si>
  <si>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</si>
  <si>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</si>
  <si>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</si>
  <si>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</si>
  <si>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</si>
  <si>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</si>
  <si>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</si>
  <si>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</si>
  <si>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</si>
  <si>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</si>
  <si>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</si>
  <si>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</si>
  <si>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</si>
  <si>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</si>
  <si>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</si>
  <si>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</si>
  <si>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</si>
  <si>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</si>
  <si>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</si>
  <si>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</si>
  <si>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</si>
  <si>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</si>
  <si>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</si>
  <si>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</si>
  <si>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</si>
  <si>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</si>
  <si>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</si>
  <si>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</si>
  <si>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</si>
  <si>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</si>
  <si>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</si>
  <si>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</si>
  <si>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</si>
  <si>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</si>
  <si>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</si>
  <si>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</si>
  <si>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</si>
  <si>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</si>
  <si>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</si>
  <si>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</si>
  <si>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</si>
  <si>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</si>
  <si>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</si>
  <si>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</si>
  <si>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</si>
  <si>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</si>
  <si>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</si>
  <si>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</si>
  <si>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</si>
  <si>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</si>
  <si>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</si>
  <si>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</si>
  <si>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</si>
  <si>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</si>
  <si>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</si>
  <si>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</si>
  <si>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</si>
  <si>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</si>
  <si>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</si>
  <si>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</si>
  <si>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</si>
  <si>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</si>
  <si>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</si>
  <si>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</si>
  <si>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</si>
  <si>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</si>
  <si>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</si>
  <si>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</si>
  <si>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</si>
  <si>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</si>
  <si>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</si>
  <si>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</si>
  <si>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</si>
  <si>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</si>
  <si>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</si>
  <si>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</si>
  <si>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</si>
  <si>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</si>
  <si>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</si>
  <si>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</si>
  <si>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</si>
  <si>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</si>
  <si>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</si>
  <si>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</si>
  <si>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</si>
  <si>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</si>
  <si>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</si>
  <si>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</si>
  <si>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</si>
  <si>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</si>
  <si>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</si>
  <si>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</si>
  <si>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</si>
  <si>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</si>
  <si>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</si>
  <si>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</si>
  <si>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</si>
  <si>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</si>
  <si>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</si>
  <si>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</si>
  <si>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</si>
  <si>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</si>
  <si>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</si>
  <si>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</si>
  <si>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</si>
  <si>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</si>
  <si>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</si>
  <si>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</si>
  <si>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</si>
  <si>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</si>
  <si>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</si>
  <si>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</si>
  <si>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</si>
  <si>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</si>
  <si>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</si>
  <si>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</si>
  <si>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</si>
  <si>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</si>
  <si>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</si>
  <si>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</si>
  <si>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</si>
  <si>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</si>
  <si>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</si>
  <si>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</si>
  <si>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</si>
  <si>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</si>
  <si>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</si>
  <si>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</si>
  <si>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</si>
  <si>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</si>
  <si>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</si>
  <si>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</si>
  <si>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</si>
  <si>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</si>
  <si>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</si>
  <si>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</si>
  <si>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</si>
  <si>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</si>
  <si>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</si>
  <si>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</si>
  <si>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</si>
  <si>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</si>
  <si>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</si>
  <si>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</si>
  <si>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</si>
  <si>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</si>
  <si>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</si>
  <si>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</si>
  <si>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</si>
  <si>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</si>
  <si>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</si>
  <si>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</si>
  <si>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</si>
  <si>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</si>
  <si>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</si>
  <si>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</si>
  <si>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</si>
  <si>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</si>
  <si>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</si>
  <si>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</si>
  <si>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</si>
  <si>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</si>
  <si>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</si>
  <si>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</si>
  <si>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</si>
  <si>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</si>
  <si>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</si>
  <si>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</si>
  <si>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</si>
  <si>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</si>
  <si>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</si>
  <si>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</si>
  <si>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</si>
  <si>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</si>
  <si>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</si>
  <si>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</si>
  <si>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</si>
  <si>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</si>
  <si>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</si>
  <si>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</si>
  <si>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</si>
  <si>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</si>
  <si>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</si>
  <si>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</si>
  <si>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</si>
  <si>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</si>
  <si>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</si>
  <si>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</si>
  <si>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</si>
  <si>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</si>
  <si>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</si>
  <si>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</si>
  <si>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</si>
  <si>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</si>
  <si>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</si>
  <si>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</si>
  <si>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</si>
  <si>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</si>
  <si>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</si>
  <si>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</si>
  <si>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</si>
  <si>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</si>
  <si>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</si>
  <si>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</si>
  <si>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</si>
  <si>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</si>
  <si>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</si>
  <si>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</si>
  <si>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</si>
  <si>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</si>
  <si>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</si>
  <si>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</si>
  <si>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</si>
  <si>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</si>
  <si>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</si>
  <si>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</si>
  <si>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</si>
  <si>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</si>
  <si>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</si>
  <si>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</si>
  <si>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</si>
  <si>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</si>
  <si>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</si>
  <si>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</si>
  <si>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</si>
  <si>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</si>
  <si>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</si>
  <si>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</si>
  <si>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</si>
  <si>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</si>
  <si>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</si>
  <si>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</si>
  <si>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</si>
  <si>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</si>
  <si>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</si>
  <si>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</si>
  <si>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</si>
  <si>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</si>
  <si>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</si>
  <si>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</si>
  <si>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</si>
  <si>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</si>
  <si>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</si>
  <si>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</si>
  <si>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</si>
  <si>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</si>
  <si>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</si>
  <si>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</si>
  <si>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</si>
  <si>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</si>
  <si>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</si>
  <si>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</si>
  <si>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</si>
  <si>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</si>
  <si>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</si>
  <si>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</si>
  <si>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</si>
  <si>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</si>
  <si>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</si>
  <si>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</si>
  <si>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</si>
  <si>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</si>
  <si>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</si>
  <si>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</si>
  <si>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</si>
  <si>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</si>
  <si>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</si>
  <si>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</si>
  <si>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</si>
  <si>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</si>
  <si>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</si>
  <si>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</si>
  <si>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</si>
  <si>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</si>
  <si>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</si>
  <si>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</si>
  <si>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</si>
  <si>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</si>
  <si>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</si>
  <si>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</si>
  <si>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</si>
  <si>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</si>
  <si>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</si>
  <si>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</si>
  <si>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</si>
  <si>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</si>
  <si>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</si>
  <si>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</si>
  <si>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</si>
  <si>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</si>
  <si>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</si>
  <si>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</si>
  <si>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</si>
  <si>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</si>
  <si>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</si>
  <si>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</si>
  <si>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</si>
  <si>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</si>
  <si>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</si>
  <si>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</si>
  <si>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</si>
  <si>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</si>
  <si>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</si>
  <si>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</si>
  <si>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</si>
  <si>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</si>
  <si>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</si>
  <si>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</si>
  <si>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</si>
  <si>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</si>
  <si>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</si>
  <si>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</si>
  <si>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</si>
  <si>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</si>
  <si>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</si>
  <si>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</si>
  <si>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</si>
  <si>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</si>
  <si>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</si>
  <si>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</si>
  <si>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</si>
  <si>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</si>
  <si>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</si>
  <si>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</si>
  <si>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</si>
  <si>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</si>
  <si>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</si>
  <si>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</si>
  <si>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</si>
  <si>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</si>
  <si>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</si>
  <si>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</si>
  <si>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</si>
  <si>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</si>
  <si>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</si>
  <si>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</si>
  <si>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</si>
  <si>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</si>
  <si>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</si>
  <si>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</si>
  <si>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</si>
  <si>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</si>
  <si>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</si>
  <si>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</si>
  <si>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</si>
  <si>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</si>
  <si>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</si>
  <si>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</si>
  <si>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</si>
  <si>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</si>
  <si>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</si>
  <si>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</si>
  <si>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</si>
  <si>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</si>
  <si>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</si>
  <si>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</si>
  <si>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</si>
  <si>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</si>
  <si>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</si>
  <si>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</si>
  <si>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</si>
  <si>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</si>
  <si>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</si>
  <si>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</si>
  <si>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</si>
  <si>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</si>
  <si>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</si>
  <si>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</si>
  <si>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</si>
  <si>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</si>
  <si>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</si>
  <si>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</si>
  <si>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</si>
  <si>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</si>
  <si>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</si>
  <si>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</si>
  <si>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</si>
  <si>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</si>
  <si>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</si>
  <si>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</si>
  <si>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</si>
  <si>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</si>
  <si>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</si>
  <si>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</si>
  <si>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</si>
  <si>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</si>
  <si>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</si>
  <si>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</si>
  <si>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</si>
  <si>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</si>
  <si>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</si>
  <si>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</si>
  <si>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</si>
  <si>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</si>
  <si>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</si>
  <si>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</si>
  <si>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</si>
  <si>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</si>
  <si>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</si>
  <si>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</si>
  <si>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</si>
  <si>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</si>
  <si>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</si>
  <si>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</si>
  <si>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</si>
  <si>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</si>
  <si>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</si>
  <si>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</si>
  <si>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</si>
  <si>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</si>
  <si>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</si>
  <si>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</si>
  <si>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</si>
  <si>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</si>
  <si>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</si>
  <si>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</si>
  <si>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</si>
  <si>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</si>
  <si>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</si>
  <si>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</si>
  <si>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</si>
  <si>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</si>
  <si>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</si>
  <si>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</si>
  <si>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</si>
  <si>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</si>
  <si>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</si>
  <si>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</si>
  <si>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</si>
  <si>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</si>
  <si>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</si>
  <si>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</si>
  <si>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</si>
  <si>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</si>
  <si>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</si>
  <si>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</si>
  <si>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</si>
  <si>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</si>
  <si>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</si>
  <si>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</si>
  <si>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</si>
  <si>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</si>
  <si>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</si>
  <si>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</si>
  <si>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</si>
  <si>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</si>
  <si>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</si>
  <si>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</si>
  <si>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</si>
  <si>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</si>
  <si>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</si>
  <si>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</si>
  <si>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</si>
  <si>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</si>
  <si>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</si>
  <si>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</si>
  <si>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</si>
  <si>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</si>
  <si>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</si>
  <si>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</si>
  <si>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</si>
  <si>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</si>
  <si>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</si>
  <si>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</si>
  <si>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</si>
  <si>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</si>
  <si>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</si>
  <si>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</si>
  <si>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</si>
  <si>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</si>
  <si>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</si>
  <si>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</si>
  <si>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</si>
  <si>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</si>
  <si>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</si>
  <si>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</si>
  <si>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</si>
  <si>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</si>
  <si>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</si>
  <si>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</si>
  <si>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</si>
  <si>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</si>
  <si>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</si>
  <si>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</si>
  <si>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</si>
  <si>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</si>
  <si>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</si>
  <si>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</si>
  <si>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</si>
  <si>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</si>
  <si>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</si>
  <si>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</si>
  <si>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</si>
  <si>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</si>
  <si>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</si>
  <si>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</si>
  <si>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</si>
  <si>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</si>
  <si>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</si>
  <si>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</si>
  <si>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</si>
  <si>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</si>
  <si>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</si>
  <si>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</si>
  <si>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</si>
  <si>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</si>
  <si>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</si>
  <si>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</si>
  <si>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</si>
  <si>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</si>
  <si>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</si>
  <si>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</si>
  <si>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</si>
  <si>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</si>
  <si>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</si>
  <si>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</si>
  <si>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</si>
  <si>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</si>
  <si>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</si>
  <si>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</si>
  <si>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</si>
  <si>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</si>
  <si>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</si>
  <si>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</si>
  <si>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</si>
  <si>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</si>
  <si>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</si>
  <si>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</si>
  <si>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</si>
  <si>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</si>
  <si>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</si>
  <si>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</si>
  <si>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</si>
  <si>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</si>
  <si>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</si>
  <si>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</si>
  <si>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</si>
  <si>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</si>
  <si>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</si>
  <si>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</si>
  <si>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</si>
  <si>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</si>
  <si>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</si>
  <si>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</si>
  <si>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</si>
  <si>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</si>
  <si>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</si>
  <si>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</si>
  <si>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</si>
  <si>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</si>
  <si>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</si>
  <si>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</si>
  <si>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</si>
  <si>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</si>
  <si>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</si>
  <si>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</si>
  <si>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</si>
  <si>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</si>
  <si>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</si>
  <si>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</si>
  <si>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</si>
  <si>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</si>
  <si>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</si>
  <si>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</si>
  <si>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</si>
  <si>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</si>
  <si>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</si>
  <si>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</si>
  <si>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</si>
  <si>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</si>
  <si>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</si>
  <si>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</si>
  <si>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</si>
  <si>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</si>
  <si>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</si>
  <si>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</si>
  <si>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</si>
  <si>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</si>
  <si>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</si>
  <si>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</si>
  <si>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</si>
  <si>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</si>
  <si>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</si>
  <si>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</si>
  <si>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</si>
  <si>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</si>
  <si>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</si>
  <si>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</si>
  <si>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</si>
  <si>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</si>
  <si>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</si>
  <si>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</si>
  <si>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</si>
  <si>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</si>
  <si>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</si>
  <si>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</si>
  <si>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</si>
  <si>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</si>
  <si>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</si>
  <si>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</si>
  <si>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</si>
  <si>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</si>
  <si>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</si>
  <si>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</si>
  <si>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</si>
  <si>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</si>
  <si>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</si>
  <si>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</si>
  <si>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</si>
  <si>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</si>
  <si>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</si>
  <si>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</si>
  <si>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</si>
  <si>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</si>
  <si>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</si>
  <si>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</si>
  <si>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</si>
  <si>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</si>
  <si>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</si>
  <si>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</si>
  <si>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</si>
  <si>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</si>
  <si>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</si>
  <si>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</si>
  <si>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</si>
  <si>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</si>
  <si>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</si>
  <si>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</si>
  <si>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</si>
  <si>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</si>
  <si>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</si>
  <si>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</si>
  <si>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</si>
  <si>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</si>
  <si>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</si>
  <si>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</si>
  <si>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</si>
  <si>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</si>
  <si>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</si>
  <si>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</si>
  <si>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</si>
  <si>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</si>
  <si>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</si>
  <si>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</si>
  <si>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</si>
  <si>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</si>
  <si>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</si>
  <si>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</si>
  <si>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</si>
  <si>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</si>
  <si>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</si>
  <si>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</si>
  <si>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</si>
  <si>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</si>
  <si>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</si>
  <si>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</si>
  <si>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</si>
  <si>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</si>
  <si>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</si>
  <si>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</si>
  <si>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</si>
  <si>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</si>
  <si>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</si>
  <si>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</si>
  <si>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</si>
  <si>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</si>
  <si>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</si>
  <si>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</si>
  <si>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</si>
  <si>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</si>
  <si>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</si>
  <si>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</si>
  <si>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</si>
  <si>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</si>
  <si>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</si>
  <si>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</si>
  <si>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</si>
  <si>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</si>
  <si>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</si>
  <si>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</si>
  <si>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</si>
  <si>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</si>
  <si>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</si>
  <si>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</si>
  <si>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</si>
  <si>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</si>
  <si>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</si>
  <si>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</si>
  <si>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</si>
  <si>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</si>
  <si>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</si>
  <si>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</si>
  <si>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</si>
  <si>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</si>
  <si>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</si>
  <si>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</si>
  <si>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</si>
  <si>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</si>
  <si>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</si>
  <si>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</si>
  <si>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</si>
  <si>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</si>
  <si>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</si>
  <si>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</si>
  <si>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</si>
  <si>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</si>
  <si>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</si>
  <si>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</si>
  <si>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</si>
  <si>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</si>
  <si>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</si>
  <si>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</si>
  <si>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</si>
  <si>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</si>
  <si>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</si>
  <si>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</si>
  <si>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</si>
  <si>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</si>
  <si>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</si>
  <si>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</si>
  <si>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</si>
  <si>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</si>
  <si>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</si>
  <si>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</si>
  <si>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</si>
  <si>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</si>
  <si>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</si>
  <si>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</si>
  <si>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</si>
  <si>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</si>
  <si>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</si>
  <si>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</si>
  <si>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</si>
  <si>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</si>
  <si>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</si>
  <si>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</si>
  <si>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</si>
  <si>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</si>
  <si>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</si>
  <si>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</si>
  <si>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</si>
  <si>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</si>
  <si>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</si>
  <si>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</si>
  <si>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</si>
  <si>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</si>
  <si>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</si>
  <si>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</si>
  <si>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</si>
  <si>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</si>
  <si>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</si>
  <si>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</si>
  <si>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</si>
  <si>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</si>
  <si>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</si>
  <si>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</si>
  <si>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</si>
  <si>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</si>
  <si>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</si>
  <si>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</si>
  <si>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</si>
  <si>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</si>
  <si>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</si>
  <si>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</si>
  <si>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</si>
  <si>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</si>
  <si>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</si>
  <si>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</si>
  <si>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</si>
  <si>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</si>
  <si>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</si>
  <si>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</si>
  <si>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</si>
  <si>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</si>
  <si>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</si>
  <si>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</si>
  <si>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</si>
  <si>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</si>
  <si>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</si>
  <si>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</si>
  <si>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</si>
  <si>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</si>
  <si>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</si>
  <si>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</si>
  <si>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</si>
  <si>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</si>
  <si>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</si>
  <si>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</si>
  <si>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</si>
  <si>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</si>
  <si>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</si>
  <si>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</si>
  <si>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</si>
  <si>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</si>
  <si>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</si>
  <si>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</si>
  <si>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</si>
  <si>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</si>
  <si>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</si>
  <si>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</si>
  <si>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</si>
  <si>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</si>
  <si>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</si>
  <si>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</si>
  <si>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</si>
  <si>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</si>
  <si>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</si>
  <si>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</si>
  <si>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</si>
  <si>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</si>
  <si>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</si>
  <si>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</si>
  <si>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</si>
  <si>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</si>
  <si>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</si>
  <si>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</si>
  <si>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</si>
  <si>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</si>
  <si>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</si>
  <si>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</si>
  <si>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</si>
  <si>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</si>
  <si>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</si>
  <si>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</si>
  <si>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</si>
  <si>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</si>
  <si>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</si>
  <si>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</si>
  <si>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</si>
  <si>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</si>
  <si>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</si>
  <si>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</si>
  <si>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</si>
  <si>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</si>
  <si>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</si>
  <si>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</si>
  <si>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</si>
  <si>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</si>
  <si>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</si>
  <si>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</si>
  <si>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</si>
  <si>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</si>
  <si>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</si>
  <si>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</si>
  <si>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</si>
  <si>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</si>
  <si>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</si>
  <si>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</si>
  <si>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</si>
  <si>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</si>
  <si>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</si>
  <si>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</si>
  <si>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</si>
  <si>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</si>
  <si>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</si>
  <si>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</si>
  <si>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</si>
  <si>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</si>
  <si>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</si>
  <si>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</si>
  <si>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</si>
  <si>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</si>
  <si>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</si>
  <si>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</si>
  <si>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</si>
  <si>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</si>
  <si>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</si>
  <si>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</si>
  <si>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</si>
  <si>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</si>
  <si>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</si>
  <si>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</si>
  <si>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</si>
  <si>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</si>
  <si>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</si>
  <si>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</si>
  <si>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</si>
  <si>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</si>
  <si>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</si>
  <si>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</si>
  <si>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</si>
  <si>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</si>
  <si>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</si>
  <si>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</si>
  <si>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</si>
  <si>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</si>
  <si>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</si>
  <si>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</si>
  <si>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</si>
  <si>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</si>
  <si>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</si>
  <si>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</si>
  <si>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</si>
  <si>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</si>
  <si>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</si>
  <si>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</si>
  <si>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</si>
  <si>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</si>
  <si>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</si>
  <si>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</si>
  <si>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</si>
  <si>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</si>
  <si>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</si>
  <si>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</si>
  <si>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</si>
  <si>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</si>
  <si>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</si>
  <si>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</si>
  <si>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</si>
  <si>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</si>
  <si>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</si>
  <si>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</si>
  <si>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</si>
  <si>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</si>
  <si>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</si>
  <si>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</si>
  <si>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</si>
  <si>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</si>
  <si>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</si>
  <si>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</si>
  <si>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</si>
  <si>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</si>
  <si>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</si>
  <si>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</si>
  <si>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</si>
  <si>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</si>
  <si>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</si>
  <si>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</si>
  <si>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</si>
  <si>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</si>
  <si>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</si>
  <si>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</si>
  <si>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</si>
  <si>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</si>
  <si>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</si>
  <si>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</si>
  <si>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</si>
  <si>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</si>
  <si>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</si>
  <si>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</si>
  <si>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</si>
  <si>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</si>
  <si>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</si>
  <si>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</si>
  <si>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</si>
  <si>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</si>
  <si>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</si>
  <si>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</si>
  <si>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</si>
  <si>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</si>
  <si>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</si>
  <si>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</si>
  <si>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</si>
  <si>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</si>
  <si>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</si>
  <si>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</si>
  <si>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</si>
  <si>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</si>
  <si>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</si>
  <si>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</si>
  <si>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</si>
  <si>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</si>
  <si>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</si>
  <si>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</si>
  <si>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</si>
  <si>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</si>
  <si>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</si>
  <si>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</si>
  <si>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</si>
  <si>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</si>
  <si>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</si>
  <si>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</si>
  <si>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</si>
  <si>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</si>
  <si>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</si>
  <si>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</si>
  <si>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</si>
  <si>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</si>
  <si>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</si>
  <si>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</si>
  <si>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</si>
  <si>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</si>
  <si>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</si>
  <si>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</si>
  <si>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</si>
  <si>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</si>
  <si>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</si>
  <si>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</si>
  <si>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</si>
  <si>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</si>
  <si>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</si>
  <si>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</si>
  <si>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</si>
  <si>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</si>
  <si>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</si>
  <si>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</si>
  <si>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</si>
  <si>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</si>
  <si>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</si>
  <si>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</si>
  <si>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</si>
  <si>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</si>
  <si>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</si>
  <si>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</si>
  <si>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</si>
  <si>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</si>
  <si>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</si>
  <si>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</si>
  <si>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</si>
  <si>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</si>
  <si>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</si>
  <si>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</si>
  <si>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</si>
  <si>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</si>
  <si>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</si>
  <si>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</si>
  <si>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</si>
  <si>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</si>
  <si>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</si>
  <si>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</si>
  <si>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</si>
  <si>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</si>
  <si>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</si>
  <si>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</si>
  <si>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</si>
  <si>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</si>
  <si>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</si>
  <si>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</si>
  <si>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</si>
  <si>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</si>
  <si>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</si>
  <si>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</si>
  <si>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</si>
  <si>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</si>
  <si>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</si>
  <si>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</si>
  <si>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</si>
  <si>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</si>
  <si>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</si>
  <si>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</si>
  <si>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</si>
  <si>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</si>
  <si>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</si>
  <si>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</si>
  <si>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</si>
  <si>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</si>
  <si>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</si>
  <si>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</si>
  <si>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</si>
  <si>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</si>
  <si>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</si>
  <si>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</si>
  <si>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</si>
  <si>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</si>
  <si>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</si>
  <si>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</si>
  <si>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</si>
  <si>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</si>
  <si>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</si>
  <si>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</si>
  <si>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</si>
  <si>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</si>
  <si>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</si>
  <si>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</si>
  <si>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</si>
  <si>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</si>
  <si>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</si>
  <si>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</si>
  <si>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</si>
  <si>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</si>
  <si>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</si>
  <si>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</si>
  <si>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</si>
  <si>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</si>
  <si>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</si>
  <si>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</si>
  <si>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</si>
  <si>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</si>
  <si>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</si>
  <si>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</si>
  <si>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</si>
  <si>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</si>
  <si>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</si>
  <si>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</si>
  <si>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</si>
  <si>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</si>
  <si>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</si>
  <si>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</si>
  <si>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</si>
  <si>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</si>
  <si>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</si>
  <si>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</si>
  <si>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</si>
  <si>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</si>
  <si>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</si>
  <si>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</si>
  <si>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</si>
  <si>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</si>
  <si>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</si>
  <si>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</si>
  <si>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</si>
  <si>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</si>
  <si>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</si>
  <si>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</si>
  <si>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</si>
  <si>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</si>
  <si>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</si>
  <si>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</si>
  <si>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</si>
  <si>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</si>
  <si>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</si>
  <si>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</si>
  <si>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</si>
  <si>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</si>
  <si>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</si>
  <si>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</si>
  <si>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</si>
  <si>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</si>
  <si>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</si>
  <si>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</si>
  <si>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</si>
  <si>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</si>
  <si>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</si>
  <si>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</si>
  <si>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</si>
  <si>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</si>
  <si>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</si>
  <si>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</si>
  <si>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</si>
  <si>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</si>
  <si>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</si>
  <si>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</si>
  <si>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</si>
  <si>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</si>
  <si>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</si>
  <si>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</si>
  <si>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</si>
  <si>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</si>
  <si>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</si>
  <si>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</si>
  <si>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</si>
  <si>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</si>
  <si>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</si>
  <si>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</si>
  <si>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</si>
  <si>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</si>
  <si>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</si>
  <si>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</si>
  <si>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</si>
  <si>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</si>
  <si>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</si>
  <si>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</si>
  <si>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</si>
  <si>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</si>
  <si>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</si>
  <si>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</si>
  <si>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</si>
  <si>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</si>
  <si>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</si>
  <si>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</si>
  <si>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</si>
  <si>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</si>
  <si>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</si>
  <si>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</si>
  <si>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</si>
  <si>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</si>
  <si>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</si>
  <si>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</si>
  <si>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</si>
  <si>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</si>
  <si>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</si>
  <si>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</si>
  <si>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</si>
  <si>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</si>
  <si>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</si>
  <si>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</si>
  <si>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</si>
  <si>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</si>
  <si>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</si>
  <si>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</si>
  <si>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</si>
  <si>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</si>
  <si>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</si>
  <si>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</si>
  <si>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</si>
  <si>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</si>
  <si>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</si>
  <si>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</si>
  <si>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</si>
  <si>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</si>
  <si>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</si>
  <si>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</si>
  <si>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</si>
  <si>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</si>
  <si>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</si>
  <si>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</si>
  <si>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</si>
  <si>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</si>
  <si>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</si>
  <si>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</si>
  <si>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</si>
  <si>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</si>
  <si>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</si>
  <si>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</si>
  <si>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</si>
  <si>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</si>
  <si>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</si>
  <si>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</si>
  <si>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</si>
  <si>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</si>
  <si>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</si>
  <si>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</si>
  <si>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</si>
  <si>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</si>
  <si>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</si>
  <si>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</si>
  <si>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</si>
  <si>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</si>
  <si>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</si>
  <si>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</si>
  <si>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</si>
  <si>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</si>
  <si>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</si>
  <si>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</si>
  <si>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</si>
  <si>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</si>
  <si>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</si>
  <si>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</si>
  <si>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</si>
  <si>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</si>
  <si>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</si>
  <si>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</si>
  <si>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</si>
  <si>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</si>
  <si>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</si>
  <si>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</si>
  <si>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</si>
  <si>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</si>
  <si>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</si>
  <si>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</si>
  <si>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</si>
  <si>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</si>
  <si>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</si>
  <si>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</si>
  <si>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</si>
  <si>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</si>
  <si>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</si>
  <si>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</si>
  <si>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</si>
  <si>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</si>
  <si>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</si>
  <si>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</si>
  <si>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</si>
  <si>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</si>
  <si>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</si>
  <si>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</si>
  <si>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</si>
  <si>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</si>
  <si>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</si>
  <si>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</si>
  <si>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</si>
  <si>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</si>
  <si>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</si>
  <si>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</si>
  <si>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</si>
  <si>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</si>
  <si>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</si>
  <si>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</si>
  <si>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</si>
  <si>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</si>
  <si>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</si>
  <si>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</si>
  <si>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</si>
  <si>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</si>
  <si>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</si>
  <si>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</si>
  <si>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</si>
  <si>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</si>
  <si>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</si>
  <si>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</si>
  <si>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</si>
  <si>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</si>
  <si>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</si>
  <si>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</si>
  <si>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</si>
  <si>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</si>
  <si>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</si>
  <si>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</si>
  <si>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</si>
  <si>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</si>
  <si>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</si>
  <si>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</si>
  <si>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</si>
  <si>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</si>
  <si>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</si>
  <si>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</si>
  <si>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</si>
  <si>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</si>
  <si>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</si>
  <si>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</si>
  <si>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</si>
  <si>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</si>
  <si>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</si>
  <si>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</si>
  <si>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</si>
  <si>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</si>
  <si>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</si>
  <si>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</si>
  <si>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</si>
  <si>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</si>
  <si>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</si>
  <si>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</si>
  <si>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</si>
  <si>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</si>
  <si>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</si>
  <si>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</si>
  <si>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</si>
  <si>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</si>
  <si>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</si>
  <si>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</si>
  <si>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</si>
  <si>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</si>
  <si>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</si>
  <si>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</si>
  <si>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</si>
  <si>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</si>
  <si>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</si>
  <si>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</si>
  <si>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</si>
  <si>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</si>
  <si>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</si>
  <si>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</si>
  <si>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</si>
  <si>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</si>
  <si>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</si>
  <si>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</si>
  <si>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</si>
  <si>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</si>
  <si>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</si>
  <si>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</si>
  <si>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</si>
  <si>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</si>
  <si>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</si>
  <si>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</si>
  <si>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</si>
  <si>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</si>
  <si>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</si>
  <si>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</si>
  <si>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</si>
  <si>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</si>
  <si>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</si>
  <si>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</si>
  <si>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</si>
  <si>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</si>
  <si>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</si>
  <si>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</si>
  <si>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</si>
  <si>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</si>
  <si>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</si>
  <si>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</si>
  <si>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</si>
  <si>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</si>
  <si>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</si>
  <si>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</si>
  <si>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</si>
  <si>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</si>
  <si>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</si>
  <si>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</si>
  <si>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</si>
  <si>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</si>
  <si>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</si>
  <si>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</si>
  <si>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</si>
  <si>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</si>
  <si>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</si>
  <si>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</si>
  <si>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</si>
  <si>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</si>
  <si>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</si>
  <si>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</si>
  <si>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</si>
  <si>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</si>
  <si>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</si>
  <si>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</si>
  <si>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</si>
  <si>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</si>
  <si>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</si>
  <si>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</si>
  <si>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</si>
  <si>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</si>
  <si>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</si>
  <si>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</si>
  <si>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</si>
  <si>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</si>
  <si>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</si>
  <si>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</si>
  <si>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</si>
  <si>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</si>
  <si>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</si>
  <si>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</si>
  <si>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</si>
  <si>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</si>
  <si>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</si>
  <si>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</si>
  <si>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</si>
  <si>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</si>
  <si>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</si>
  <si>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</si>
  <si>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</si>
  <si>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</si>
  <si>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</si>
  <si>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</si>
  <si>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</si>
  <si>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</si>
  <si>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</si>
  <si>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</si>
  <si>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</si>
  <si>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</si>
  <si>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</si>
  <si>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</si>
  <si>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</si>
  <si>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</si>
  <si>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</si>
  <si>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</si>
  <si>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</si>
  <si>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</si>
  <si>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</si>
  <si>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</si>
  <si>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</si>
  <si>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</si>
  <si>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</si>
  <si>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</si>
  <si>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</si>
  <si>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</si>
  <si>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</si>
  <si>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</si>
  <si>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</si>
  <si>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</si>
  <si>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</si>
  <si>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</si>
  <si>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</si>
  <si>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</si>
  <si>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</si>
  <si>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</si>
  <si>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</si>
  <si>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</si>
  <si>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</si>
  <si>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</si>
  <si>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</si>
  <si>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</si>
  <si>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</si>
  <si>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</si>
  <si>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</si>
  <si>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</si>
  <si>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</si>
  <si>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</si>
  <si>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</si>
  <si>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</si>
  <si>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</si>
  <si>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</si>
  <si>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</si>
  <si>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</si>
  <si>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</si>
  <si>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</si>
  <si>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</si>
  <si>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</si>
  <si>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</si>
  <si>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</si>
  <si>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</si>
  <si>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</si>
  <si>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</si>
  <si>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</si>
  <si>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</si>
  <si>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</si>
  <si>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</si>
  <si>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</si>
  <si>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</si>
  <si>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</si>
  <si>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</si>
  <si>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</si>
  <si>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</si>
  <si>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</si>
  <si>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</si>
  <si>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</si>
  <si>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</si>
  <si>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</si>
  <si>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</si>
  <si>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</si>
  <si>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</si>
  <si>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</si>
  <si>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</si>
  <si>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</si>
  <si>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</si>
  <si>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</si>
  <si>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</si>
  <si>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</si>
  <si>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</si>
  <si>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</si>
  <si>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</si>
  <si>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</si>
  <si>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</si>
  <si>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</si>
  <si>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</si>
  <si>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</si>
  <si>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</si>
  <si>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</si>
  <si>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</si>
  <si>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</si>
  <si>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</si>
  <si>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</si>
  <si>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</si>
  <si>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</si>
  <si>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</si>
  <si>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</si>
  <si>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</si>
  <si>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</si>
  <si>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</si>
  <si>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</si>
  <si>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</si>
  <si>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</si>
  <si>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</si>
  <si>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</si>
  <si>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</si>
  <si>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</si>
  <si>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</si>
  <si>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</si>
  <si>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</si>
  <si>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</si>
  <si>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</si>
  <si>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</si>
  <si>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</si>
  <si>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</si>
  <si>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</si>
  <si>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</si>
  <si>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</si>
  <si>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</si>
  <si>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</si>
  <si>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</si>
  <si>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</si>
  <si>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</si>
  <si>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</si>
  <si>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</si>
  <si>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</si>
  <si>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</si>
  <si>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</si>
  <si>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</si>
  <si>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</si>
  <si>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</si>
  <si>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</si>
  <si>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</si>
  <si>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</si>
  <si>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</si>
  <si>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</si>
  <si>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</si>
  <si>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</si>
  <si>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</si>
  <si>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</si>
  <si>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</si>
  <si>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</si>
  <si>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</si>
  <si>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</si>
  <si>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</si>
  <si>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</si>
  <si>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</si>
  <si>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</si>
  <si>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</si>
  <si>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</si>
  <si>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</si>
  <si>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</si>
  <si>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</si>
  <si>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</si>
  <si>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</si>
  <si>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</si>
  <si>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</si>
  <si>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</si>
  <si>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</si>
  <si>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</si>
  <si>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</si>
  <si>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</si>
  <si>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</si>
  <si>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</si>
  <si>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</si>
  <si>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</si>
  <si>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</si>
  <si>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</si>
  <si>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</si>
  <si>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</si>
  <si>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</si>
  <si>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</si>
  <si>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</si>
  <si>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</si>
  <si>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</si>
  <si>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</si>
  <si>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</si>
  <si>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</si>
  <si>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</si>
  <si>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</si>
  <si>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</si>
  <si>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</si>
  <si>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</si>
  <si>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</si>
  <si>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</si>
  <si>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</si>
  <si>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</si>
  <si>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</si>
  <si>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</si>
  <si>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</si>
  <si>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</si>
  <si>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</si>
  <si>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</si>
  <si>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</si>
  <si>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</si>
  <si>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</si>
  <si>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</si>
  <si>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</si>
  <si>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</si>
  <si>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</si>
  <si>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</si>
  <si>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</si>
  <si>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</si>
  <si>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</si>
  <si>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</si>
  <si>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</si>
  <si>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</si>
  <si>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</si>
  <si>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</si>
  <si>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</si>
  <si>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</si>
  <si>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</si>
  <si>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</si>
  <si>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</si>
  <si>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</si>
  <si>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</si>
  <si>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</si>
  <si>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</si>
  <si>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</si>
  <si>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</si>
  <si>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</si>
  <si>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</si>
  <si>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</si>
  <si>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</si>
  <si>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</si>
  <si>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</si>
  <si>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</si>
  <si>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</si>
  <si>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</si>
  <si>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</si>
  <si>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</si>
  <si>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</si>
  <si>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</si>
  <si>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</si>
  <si>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</si>
  <si>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</si>
  <si>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</si>
  <si>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</si>
  <si>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</si>
  <si>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</si>
  <si>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</si>
  <si>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</si>
  <si>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</si>
  <si>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</si>
  <si>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</si>
  <si>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</si>
  <si>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</si>
  <si>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</si>
  <si>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</si>
  <si>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</si>
  <si>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</si>
  <si>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</si>
  <si>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</si>
  <si>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</si>
  <si>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</si>
  <si>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</si>
  <si>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</si>
  <si>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</si>
  <si>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</si>
  <si>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</si>
  <si>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</si>
  <si>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</si>
  <si>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</si>
  <si>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</si>
  <si>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</si>
  <si>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</si>
  <si>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</si>
  <si>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</si>
  <si>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</si>
  <si>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</si>
  <si>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</si>
  <si>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</si>
  <si>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</si>
  <si>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</si>
  <si>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</si>
  <si>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</si>
  <si>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</si>
  <si>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</si>
  <si>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</si>
  <si>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</si>
  <si>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</si>
  <si>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</si>
  <si>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</si>
  <si>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</si>
  <si>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</si>
  <si>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</si>
  <si>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</si>
  <si>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</si>
  <si>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</si>
  <si>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</si>
  <si>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</si>
  <si>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</si>
  <si>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</si>
  <si>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</si>
  <si>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</si>
  <si>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</si>
  <si>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</si>
  <si>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</si>
  <si>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</si>
  <si>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</si>
  <si>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</si>
  <si>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</si>
  <si>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</si>
  <si>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</si>
  <si>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</si>
  <si>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</si>
  <si>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</si>
  <si>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</si>
  <si>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</si>
  <si>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</si>
  <si>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</si>
  <si>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</si>
  <si>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</si>
  <si>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</si>
  <si>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</si>
  <si>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</si>
  <si>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</si>
  <si>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</si>
  <si>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</si>
  <si>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</si>
  <si>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</si>
  <si>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</si>
  <si>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</si>
  <si>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</si>
  <si>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</si>
  <si>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</si>
  <si>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</si>
  <si>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</si>
  <si>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</si>
  <si>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</si>
  <si>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</si>
  <si>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</si>
  <si>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</si>
  <si>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</si>
  <si>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</si>
  <si>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</si>
  <si>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</si>
  <si>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</si>
  <si>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</si>
  <si>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</si>
  <si>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</si>
  <si>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</si>
  <si>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</si>
  <si>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</si>
  <si>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</si>
  <si>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</si>
  <si>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</si>
  <si>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</si>
  <si>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</si>
  <si>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</si>
  <si>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</si>
  <si>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</si>
  <si>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</si>
  <si>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</si>
  <si>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</si>
  <si>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</si>
  <si>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</si>
  <si>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</si>
  <si>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</si>
  <si>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</si>
  <si>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</si>
  <si>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</si>
  <si>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</si>
  <si>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</si>
  <si>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</si>
  <si>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</si>
  <si>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</si>
  <si>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</si>
  <si>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</si>
  <si>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</si>
  <si>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</si>
  <si>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</si>
  <si>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</si>
  <si>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</si>
  <si>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</si>
  <si>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</si>
  <si>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</si>
  <si>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</si>
  <si>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</si>
  <si>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</si>
  <si>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</si>
  <si>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</si>
  <si>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</si>
  <si>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</si>
  <si>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</si>
  <si>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</si>
  <si>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</si>
  <si>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</si>
  <si>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</si>
  <si>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</si>
  <si>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</si>
  <si>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</si>
  <si>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</si>
  <si>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</si>
  <si>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</si>
  <si>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</si>
  <si>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</si>
  <si>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</si>
  <si>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</si>
  <si>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</si>
  <si>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</si>
  <si>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</si>
  <si>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</si>
  <si>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</si>
  <si>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</si>
  <si>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</si>
  <si>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</si>
  <si>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</si>
  <si>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</si>
  <si>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</si>
  <si>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</si>
  <si>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</si>
  <si>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</si>
  <si>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</si>
  <si>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</si>
  <si>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</si>
  <si>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</si>
  <si>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</si>
  <si>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</si>
  <si>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</si>
  <si>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</si>
  <si>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</si>
  <si>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</si>
  <si>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</si>
  <si>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</si>
  <si>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</si>
  <si>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</si>
  <si>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</si>
  <si>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</si>
  <si>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</si>
  <si>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</si>
  <si>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</si>
  <si>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</si>
  <si>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</si>
  <si>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</si>
  <si>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</si>
  <si>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</si>
  <si>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</si>
  <si>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</si>
  <si>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</si>
  <si>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</si>
  <si>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</si>
  <si>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</si>
  <si>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</si>
  <si>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</si>
  <si>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</si>
  <si>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</si>
  <si>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</si>
  <si>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</si>
  <si>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</si>
  <si>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</si>
  <si>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</si>
  <si>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</si>
  <si>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</si>
  <si>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</si>
  <si>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</si>
  <si>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</si>
  <si>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</si>
  <si>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</si>
  <si>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</si>
  <si>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</si>
  <si>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</si>
  <si>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</si>
  <si>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</si>
  <si>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</si>
  <si>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</si>
  <si>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</si>
  <si>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</si>
  <si>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</si>
  <si>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</si>
  <si>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</si>
  <si>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</si>
  <si>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</si>
  <si>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</si>
  <si>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</si>
  <si>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</si>
  <si>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</si>
  <si>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</si>
  <si>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</si>
  <si>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</si>
  <si>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</si>
  <si>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</si>
  <si>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</si>
  <si>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</si>
  <si>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</si>
  <si>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</si>
  <si>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</si>
  <si>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</si>
  <si>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</si>
  <si>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</si>
  <si>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</si>
  <si>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</si>
  <si>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</si>
  <si>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</si>
  <si>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</si>
  <si>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</si>
  <si>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</si>
  <si>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</si>
  <si>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</si>
  <si>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</si>
  <si>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</si>
  <si>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</si>
  <si>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</si>
  <si>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</si>
  <si>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</si>
  <si>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</si>
  <si>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</si>
  <si>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</si>
  <si>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</si>
  <si>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</si>
  <si>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</si>
  <si>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</si>
  <si>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</si>
  <si>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</si>
  <si>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</si>
  <si>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</si>
  <si>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</si>
  <si>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</si>
  <si>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</si>
  <si>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</si>
  <si>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</si>
  <si>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</si>
  <si>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</si>
  <si>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</si>
  <si>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</si>
  <si>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</si>
  <si>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</si>
  <si>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</si>
  <si>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</si>
  <si>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</si>
  <si>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</si>
  <si>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</si>
  <si>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</si>
  <si>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</si>
  <si>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</si>
  <si>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</si>
  <si>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</si>
  <si>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</si>
  <si>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</si>
  <si>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</si>
  <si>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</si>
  <si>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</si>
  <si>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</si>
  <si>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</si>
  <si>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</si>
  <si>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</si>
  <si>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</si>
  <si>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</si>
  <si>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</si>
  <si>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</si>
  <si>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</si>
  <si>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</si>
  <si>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</si>
  <si>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</si>
  <si>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</si>
  <si>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</si>
  <si>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</si>
  <si>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</si>
  <si>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</si>
  <si>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</si>
  <si>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</si>
  <si>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</si>
  <si>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</si>
  <si>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</si>
  <si>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</si>
  <si>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</si>
  <si>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</si>
  <si>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</si>
  <si>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</si>
  <si>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</si>
  <si>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</si>
  <si>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</si>
  <si>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</si>
  <si>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</si>
  <si>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</si>
  <si>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</si>
  <si>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</si>
  <si>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</si>
  <si>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</si>
  <si>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</si>
  <si>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</si>
  <si>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</si>
  <si>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</si>
  <si>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</si>
  <si>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</si>
  <si>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</si>
  <si>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</si>
  <si>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</si>
  <si>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</si>
  <si>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</si>
  <si>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</si>
  <si>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</si>
  <si>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</si>
  <si>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</si>
  <si>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</si>
  <si>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</si>
  <si>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</si>
  <si>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</si>
  <si>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</si>
  <si>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</si>
  <si>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</si>
  <si>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</si>
  <si>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</si>
  <si>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</si>
  <si>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</si>
  <si>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</si>
  <si>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</si>
  <si>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</si>
  <si>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</si>
  <si>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</si>
  <si>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</si>
  <si>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</si>
  <si>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</si>
  <si>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</si>
  <si>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</si>
  <si>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</si>
  <si>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</si>
  <si>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</si>
  <si>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</si>
  <si>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</si>
  <si>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</si>
  <si>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</si>
  <si>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</si>
  <si>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</si>
  <si>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</si>
  <si>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</si>
  <si>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</si>
  <si>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</si>
  <si>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</si>
  <si>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</si>
  <si>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</si>
  <si>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</si>
  <si>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</si>
  <si>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</si>
  <si>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</si>
  <si>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</si>
  <si>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</si>
  <si>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</si>
  <si>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</si>
  <si>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</si>
  <si>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</si>
  <si>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</si>
  <si>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</si>
  <si>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</si>
  <si>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</si>
  <si>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</si>
  <si>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</si>
  <si>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</si>
  <si>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</si>
  <si>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</si>
  <si>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</si>
  <si>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</si>
  <si>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</si>
  <si>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</si>
  <si>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</si>
  <si>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</si>
  <si>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</si>
  <si>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</si>
  <si>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</si>
  <si>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</si>
  <si>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</si>
  <si>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</si>
  <si>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</si>
  <si>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</si>
  <si>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</si>
  <si>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</si>
  <si>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</si>
  <si>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</si>
  <si>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</si>
  <si>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</si>
  <si>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</si>
  <si>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</si>
  <si>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</si>
  <si>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</si>
  <si>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</si>
  <si>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</si>
  <si>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</si>
  <si>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</si>
  <si>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</si>
  <si>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</si>
  <si>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</si>
  <si>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</si>
  <si>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</si>
  <si>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</si>
  <si>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</si>
  <si>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</si>
  <si>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</si>
  <si>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</si>
  <si>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</si>
  <si>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</si>
  <si>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</si>
  <si>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</si>
  <si>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</si>
  <si>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</si>
  <si>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</si>
  <si>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</si>
  <si>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</si>
  <si>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</si>
  <si>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</si>
  <si>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</si>
  <si>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</si>
  <si>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</si>
  <si>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</si>
  <si>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</si>
  <si>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</si>
  <si>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</si>
  <si>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</si>
  <si>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</si>
  <si>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</si>
  <si>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</si>
  <si>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</si>
  <si>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</si>
  <si>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</si>
  <si>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</si>
  <si>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</si>
  <si>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</si>
  <si>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</si>
  <si>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</si>
  <si>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</si>
  <si>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</si>
  <si>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</si>
  <si>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</si>
  <si>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</si>
  <si>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</si>
  <si>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</si>
  <si>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</si>
  <si>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</si>
  <si>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</si>
  <si>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</si>
  <si>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</si>
  <si>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</si>
  <si>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</si>
  <si>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</si>
  <si>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</si>
  <si>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</si>
  <si>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</si>
  <si>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</si>
  <si>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</si>
  <si>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</si>
  <si>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</si>
  <si>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</si>
  <si>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</si>
  <si>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</si>
  <si>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</si>
  <si>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</si>
  <si>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</si>
  <si>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</si>
  <si>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</si>
  <si>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</si>
  <si>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</si>
  <si>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</si>
  <si>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</si>
  <si>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</si>
  <si>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</si>
  <si>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</si>
  <si>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</si>
  <si>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</si>
  <si>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</si>
  <si>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</si>
  <si>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</si>
  <si>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</si>
  <si>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</si>
  <si>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</si>
  <si>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</si>
  <si>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</si>
  <si>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</si>
  <si>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</si>
  <si>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</si>
  <si>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</si>
  <si>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</si>
  <si>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</si>
  <si>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</si>
  <si>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</si>
  <si>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</si>
  <si>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</si>
  <si>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</si>
  <si>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</si>
  <si>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</si>
  <si>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</si>
  <si>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</si>
  <si>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</si>
  <si>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</si>
  <si>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</si>
  <si>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</si>
  <si>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</si>
  <si>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</si>
  <si>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</si>
  <si>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</si>
  <si>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</si>
  <si>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</si>
  <si>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</si>
  <si>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</si>
  <si>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</si>
  <si>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</si>
  <si>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</si>
  <si>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</si>
  <si>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</si>
  <si>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</si>
  <si>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</si>
  <si>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</si>
  <si>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</si>
  <si>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</si>
  <si>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</si>
  <si>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</si>
  <si>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</si>
  <si>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</si>
  <si>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</si>
  <si>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</si>
  <si>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</si>
  <si>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</si>
  <si>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</si>
  <si>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</si>
  <si>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</si>
  <si>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</si>
  <si>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</si>
  <si>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</si>
  <si>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</si>
  <si>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</si>
  <si>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</si>
  <si>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</si>
  <si>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</si>
  <si>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</si>
  <si>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</si>
  <si>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</si>
  <si>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</si>
  <si>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</si>
  <si>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</si>
  <si>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</si>
  <si>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</si>
  <si>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</si>
  <si>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</si>
  <si>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</si>
  <si>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</si>
  <si>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</si>
  <si>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</si>
  <si>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</si>
  <si>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</si>
  <si>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</si>
  <si>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</si>
  <si>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</si>
  <si>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</si>
  <si>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</si>
  <si>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</si>
  <si>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</si>
  <si>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</si>
  <si>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</si>
  <si>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</si>
  <si>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</si>
  <si>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</si>
  <si>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</si>
  <si>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</si>
  <si>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</si>
  <si>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</si>
  <si>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</si>
  <si>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</si>
  <si>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</si>
  <si>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</si>
  <si>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</si>
  <si>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</si>
  <si>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</si>
  <si>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</si>
  <si>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</si>
  <si>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</si>
  <si>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</si>
  <si>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</si>
  <si>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</si>
  <si>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</si>
  <si>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</si>
  <si>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</si>
  <si>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</si>
  <si>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</si>
  <si>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</si>
  <si>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</si>
  <si>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</si>
  <si>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</si>
  <si>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</si>
  <si>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</si>
  <si>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</si>
  <si>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</si>
  <si>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</si>
  <si>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</si>
  <si>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</si>
  <si>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</si>
  <si>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</si>
  <si>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</si>
  <si>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</si>
  <si>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</si>
  <si>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</si>
  <si>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</si>
  <si>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</si>
  <si>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</si>
  <si>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</si>
  <si>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</si>
  <si>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</si>
  <si>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</si>
  <si>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</si>
  <si>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</si>
  <si>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</si>
  <si>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</si>
  <si>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</si>
  <si>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</si>
  <si>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</si>
  <si>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</si>
  <si>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</si>
  <si>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</si>
  <si>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</si>
  <si>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</si>
  <si>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</si>
  <si>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</si>
  <si>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</si>
  <si>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</si>
  <si>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</si>
  <si>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</si>
  <si>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</si>
  <si>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</si>
  <si>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</si>
  <si>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</si>
  <si>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</si>
  <si>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</si>
  <si>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</si>
  <si>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</si>
  <si>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</si>
  <si>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</si>
  <si>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</si>
  <si>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</si>
  <si>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</si>
  <si>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</si>
  <si>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</si>
  <si>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</si>
  <si>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</si>
  <si>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</si>
  <si>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</si>
  <si>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</si>
  <si>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</si>
  <si>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</si>
  <si>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</si>
  <si>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</si>
  <si>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</si>
  <si>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</si>
  <si>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</si>
  <si>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</si>
  <si>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</si>
  <si>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</si>
  <si>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</si>
  <si>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</si>
  <si>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</si>
  <si>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</si>
  <si>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</si>
  <si>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</si>
  <si>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</si>
  <si>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</si>
  <si>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</si>
  <si>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</si>
  <si>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</si>
  <si>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</si>
  <si>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</si>
  <si>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</si>
  <si>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</si>
  <si>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</si>
  <si>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</si>
  <si>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</si>
  <si>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</si>
  <si>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</si>
  <si>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</si>
  <si>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</si>
  <si>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</si>
  <si>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</si>
  <si>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</si>
  <si>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</si>
  <si>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</si>
  <si>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</si>
  <si>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</si>
  <si>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</si>
  <si>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</si>
  <si>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</si>
  <si>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</si>
  <si>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</si>
  <si>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</si>
  <si>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</si>
  <si>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</si>
  <si>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</si>
  <si>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</si>
  <si>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</si>
  <si>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</si>
  <si>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</si>
  <si>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</si>
  <si>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</si>
  <si>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</si>
  <si>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</si>
  <si>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</si>
  <si>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</si>
  <si>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</si>
  <si>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</si>
  <si>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</si>
  <si>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</si>
  <si>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</si>
  <si>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</si>
  <si>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</si>
  <si>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</si>
  <si>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</si>
  <si>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</si>
  <si>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</si>
  <si>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</si>
  <si>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</si>
  <si>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</si>
  <si>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</si>
  <si>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</si>
  <si>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</si>
  <si>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</si>
  <si>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</si>
  <si>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</si>
  <si>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</si>
  <si>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</si>
  <si>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</si>
  <si>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</si>
  <si>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</si>
  <si>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</si>
  <si>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</si>
  <si>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</si>
  <si>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</si>
  <si>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</si>
  <si>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</si>
  <si>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</si>
  <si>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</si>
  <si>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</si>
  <si>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</si>
  <si>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</si>
  <si>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</si>
  <si>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</si>
  <si>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</si>
  <si>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</si>
  <si>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</si>
  <si>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</si>
  <si>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</si>
  <si>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</si>
  <si>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</si>
  <si>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</si>
  <si>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</si>
  <si>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</si>
  <si>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</si>
  <si>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</si>
  <si>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</si>
  <si>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</si>
  <si>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</si>
  <si>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</si>
  <si>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</si>
  <si>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</si>
  <si>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</si>
  <si>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</si>
  <si>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</si>
  <si>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</si>
  <si>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</si>
  <si>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</si>
  <si>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</si>
  <si>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</si>
  <si>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</si>
  <si>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</si>
  <si>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</si>
  <si>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</si>
  <si>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</si>
  <si>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</si>
  <si>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</si>
  <si>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</si>
  <si>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</si>
  <si>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</si>
  <si>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</si>
  <si>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</si>
  <si>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</si>
  <si>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</si>
  <si>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</si>
  <si>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</si>
  <si>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</si>
  <si>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</si>
  <si>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</si>
  <si>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</si>
  <si>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</si>
  <si>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</si>
  <si>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</si>
  <si>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</si>
  <si>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</si>
  <si>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</si>
  <si>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</si>
  <si>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</si>
  <si>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</si>
  <si>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</si>
  <si>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</si>
  <si>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</si>
  <si>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</si>
  <si>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</si>
  <si>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</si>
  <si>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</si>
  <si>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</si>
  <si>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</si>
  <si>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</si>
  <si>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</si>
  <si>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</si>
  <si>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</si>
  <si>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</si>
  <si>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</si>
  <si>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</si>
  <si>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</si>
  <si>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</si>
  <si>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</si>
  <si>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</si>
  <si>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</si>
  <si>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</si>
  <si>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</si>
  <si>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</si>
  <si>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</si>
  <si>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</si>
  <si>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</si>
  <si>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</si>
  <si>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</si>
  <si>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</si>
  <si>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</si>
  <si>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</si>
  <si>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</si>
  <si>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</si>
  <si>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</si>
  <si>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</si>
  <si>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</si>
  <si>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</si>
  <si>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</si>
  <si>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</si>
  <si>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</si>
  <si>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</si>
  <si>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</si>
  <si>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</si>
  <si>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</si>
  <si>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</si>
  <si>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</si>
  <si>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</si>
  <si>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</si>
  <si>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</si>
  <si>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</si>
  <si>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</si>
  <si>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</si>
  <si>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</si>
  <si>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</si>
  <si>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</si>
  <si>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</si>
  <si>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</si>
  <si>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</si>
  <si>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</si>
  <si>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</si>
  <si>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</si>
  <si>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</si>
  <si>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</si>
  <si>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</si>
  <si>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</si>
  <si>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</si>
  <si>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</si>
  <si>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</si>
  <si>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</si>
  <si>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</si>
  <si>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</si>
  <si>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</si>
  <si>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</si>
  <si>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</si>
  <si>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</si>
  <si>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</si>
  <si>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</si>
  <si>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</si>
  <si>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</si>
  <si>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</si>
  <si>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</si>
  <si>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</si>
  <si>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</si>
  <si>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</si>
  <si>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</si>
  <si>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</si>
  <si>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</si>
  <si>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</si>
  <si>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</si>
  <si>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</si>
  <si>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</si>
  <si>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</si>
  <si>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</si>
  <si>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</si>
  <si>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</si>
  <si>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</si>
  <si>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</si>
  <si>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</si>
  <si>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</si>
  <si>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</si>
  <si>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</si>
  <si>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</si>
  <si>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</si>
  <si>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</si>
  <si>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</si>
  <si>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</si>
  <si>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</si>
  <si>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</si>
  <si>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</si>
  <si>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</si>
  <si>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</si>
  <si>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</si>
  <si>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</si>
  <si>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</si>
  <si>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</si>
  <si>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</si>
  <si>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</si>
  <si>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</si>
  <si>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</si>
  <si>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</si>
  <si>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</si>
  <si>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</si>
  <si>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</si>
  <si>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</si>
  <si>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</si>
  <si>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</si>
  <si>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</si>
  <si>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</si>
  <si>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</si>
  <si>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</si>
  <si>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</si>
  <si>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</si>
  <si>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</si>
  <si>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</si>
  <si>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</si>
  <si>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</si>
  <si>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</si>
  <si>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</si>
  <si>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</si>
  <si>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</si>
  <si>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</si>
  <si>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</si>
  <si>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</si>
  <si>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</si>
  <si>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</si>
  <si>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</si>
  <si>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</si>
  <si>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</si>
  <si>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</si>
  <si>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</si>
  <si>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</si>
  <si>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</si>
  <si>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</si>
  <si>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</si>
  <si>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</si>
  <si>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</si>
  <si>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</si>
  <si>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</si>
  <si>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</si>
  <si>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</si>
  <si>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</si>
  <si>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</si>
  <si>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</si>
  <si>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</si>
  <si>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</si>
  <si>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</si>
  <si>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</si>
  <si>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</si>
  <si>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</si>
  <si>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</si>
  <si>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</si>
  <si>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</si>
  <si>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</si>
  <si>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</si>
  <si>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</si>
  <si>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</si>
  <si>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</si>
  <si>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</si>
  <si>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</si>
  <si>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</si>
  <si>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</si>
  <si>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</si>
  <si>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</si>
  <si>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</si>
  <si>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</si>
  <si>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</si>
  <si>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</si>
  <si>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</si>
  <si>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</si>
  <si>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</si>
  <si>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</si>
  <si>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</si>
  <si>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</si>
  <si>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</si>
  <si>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</si>
  <si>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</si>
  <si>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</si>
  <si>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</si>
  <si>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</si>
  <si>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</si>
  <si>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</si>
  <si>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</si>
  <si>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</si>
  <si>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</si>
  <si>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</si>
  <si>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</si>
  <si>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</si>
  <si>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</si>
  <si>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</si>
  <si>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</si>
  <si>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</si>
  <si>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</si>
  <si>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</si>
  <si>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</si>
  <si>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</si>
  <si>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</si>
  <si>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</si>
  <si>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</si>
  <si>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</si>
  <si>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</si>
  <si>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</si>
  <si>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</si>
  <si>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</si>
  <si>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</si>
  <si>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</si>
  <si>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</si>
  <si>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</si>
  <si>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</si>
  <si>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</si>
  <si>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</si>
  <si>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</si>
  <si>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</si>
  <si>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</si>
  <si>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</si>
  <si>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</si>
  <si>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</si>
  <si>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</si>
  <si>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</si>
  <si>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</si>
  <si>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</si>
  <si>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</si>
  <si>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</si>
  <si>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</si>
  <si>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</si>
  <si>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</si>
  <si>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</si>
  <si>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</si>
  <si>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</si>
  <si>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</si>
  <si>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</si>
  <si>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</si>
  <si>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</si>
  <si>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</si>
  <si>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</si>
  <si>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</si>
  <si>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</si>
  <si>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</si>
  <si>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</si>
  <si>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</si>
  <si>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</si>
  <si>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</si>
  <si>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</si>
  <si>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</si>
  <si>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</si>
  <si>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</si>
  <si>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</si>
  <si>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</si>
  <si>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</si>
  <si>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</si>
  <si>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</si>
  <si>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</si>
  <si>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</si>
  <si>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</si>
  <si>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</si>
  <si>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</si>
  <si>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</si>
  <si>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</si>
  <si>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</si>
  <si>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</si>
  <si>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</si>
  <si>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</si>
  <si>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</si>
  <si>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</si>
  <si>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</si>
  <si>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</si>
  <si>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</si>
  <si>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</si>
  <si>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</si>
  <si>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</si>
  <si>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</si>
  <si>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</si>
  <si>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</si>
  <si>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</si>
  <si>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</si>
  <si>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</si>
  <si>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</si>
  <si>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</si>
  <si>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</si>
  <si>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</si>
  <si>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</si>
  <si>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</si>
  <si>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</si>
  <si>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</si>
  <si>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</si>
  <si>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</si>
  <si>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</si>
  <si>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</si>
  <si>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</si>
  <si>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</si>
  <si>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</si>
  <si>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</si>
  <si>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</si>
  <si>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</si>
  <si>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</si>
  <si>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</si>
  <si>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</si>
  <si>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</si>
  <si>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</si>
  <si>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</si>
  <si>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</si>
  <si>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</si>
  <si>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</si>
  <si>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</si>
  <si>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</si>
  <si>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</si>
  <si>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</si>
  <si>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</si>
  <si>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</si>
  <si>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</si>
  <si>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</si>
  <si>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</si>
  <si>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</si>
  <si>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</si>
  <si>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</si>
  <si>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</si>
  <si>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</si>
  <si>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</si>
  <si>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</si>
  <si>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</si>
  <si>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</si>
  <si>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</si>
  <si>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</si>
  <si>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</si>
  <si>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</si>
  <si>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</si>
  <si>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</si>
  <si>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</si>
  <si>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</si>
  <si>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</si>
  <si>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</si>
  <si>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</si>
  <si>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</si>
  <si>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</si>
  <si>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</si>
  <si>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</si>
  <si>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</si>
  <si>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</si>
  <si>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</si>
  <si>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</si>
  <si>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</si>
  <si>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</si>
  <si>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</si>
  <si>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</si>
  <si>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</si>
  <si>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</si>
  <si>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</si>
  <si>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</si>
  <si>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</si>
  <si>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</si>
  <si>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</si>
  <si>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</si>
  <si>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</si>
  <si>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</si>
  <si>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</si>
  <si>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</si>
  <si>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</si>
  <si>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</si>
  <si>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</si>
  <si>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</si>
  <si>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</si>
  <si>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</si>
  <si>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</si>
  <si>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</si>
  <si>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</si>
  <si>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</si>
  <si>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</si>
  <si>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</si>
  <si>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</si>
  <si>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</si>
  <si>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</si>
  <si>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</si>
  <si>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</si>
  <si>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</si>
  <si>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</si>
  <si>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</si>
  <si>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</si>
  <si>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</si>
  <si>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</si>
  <si>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</si>
  <si>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</si>
  <si>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</si>
  <si>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</si>
  <si>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</si>
  <si>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</si>
  <si>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</si>
  <si>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</si>
  <si>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</si>
  <si>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</si>
  <si>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</si>
  <si>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</si>
  <si>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</si>
  <si>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</si>
  <si>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</si>
  <si>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</si>
  <si>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</si>
  <si>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</si>
  <si>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</si>
  <si>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</si>
  <si>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</si>
  <si>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</si>
  <si>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</si>
  <si>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</si>
  <si>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</si>
  <si>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</si>
  <si>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</si>
  <si>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</si>
  <si>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</si>
  <si>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</si>
  <si>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</si>
  <si>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</si>
  <si>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</si>
  <si>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</si>
  <si>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</si>
  <si>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</si>
  <si>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</si>
  <si>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</si>
  <si>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</si>
  <si>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</si>
  <si>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</si>
  <si>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</si>
  <si>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</si>
  <si>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</si>
  <si>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</si>
  <si>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</si>
  <si>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</si>
  <si>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</si>
  <si>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</si>
  <si>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</si>
  <si>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</si>
  <si>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</si>
  <si>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</si>
  <si>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</si>
  <si>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</si>
  <si>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</si>
  <si>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</si>
  <si>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</si>
  <si>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</si>
  <si>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</si>
  <si>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</si>
  <si>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</si>
  <si>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</si>
  <si>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</si>
  <si>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</si>
  <si>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</si>
  <si>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</si>
  <si>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</si>
  <si>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</si>
  <si>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</si>
  <si>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</si>
  <si>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</si>
  <si>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</si>
  <si>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</si>
  <si>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</si>
  <si>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</si>
  <si>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</si>
  <si>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</si>
  <si>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</si>
  <si>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</si>
  <si>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</si>
  <si>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</si>
  <si>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</si>
  <si>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</si>
  <si>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</si>
  <si>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</si>
  <si>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</si>
  <si>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</si>
  <si>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</si>
  <si>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</si>
  <si>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</si>
  <si>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</si>
  <si>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</si>
  <si>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</si>
  <si>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</si>
  <si>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</si>
  <si>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</si>
  <si>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</si>
  <si>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</si>
  <si>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</si>
  <si>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</si>
  <si>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</si>
  <si>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</si>
  <si>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</si>
  <si>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</si>
  <si>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</si>
  <si>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</si>
  <si>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</si>
  <si>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</si>
  <si>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</si>
  <si>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</si>
  <si>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</si>
  <si>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</si>
  <si>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</si>
  <si>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</si>
  <si>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</si>
  <si>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</si>
  <si>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</si>
  <si>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</si>
  <si>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</si>
  <si>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</si>
  <si>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</si>
  <si>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</si>
  <si>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</si>
  <si>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</si>
  <si>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</si>
  <si>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</si>
  <si>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</si>
  <si>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</si>
  <si>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</si>
  <si>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</si>
  <si>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</si>
  <si>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</si>
  <si>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</si>
  <si>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</si>
  <si>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</si>
  <si>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</si>
  <si>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</si>
  <si>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</si>
  <si>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</si>
  <si>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</si>
  <si>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</si>
  <si>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</si>
  <si>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</si>
  <si>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</si>
  <si>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</si>
  <si>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</si>
  <si>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</si>
  <si>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</si>
  <si>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</si>
  <si>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</si>
  <si>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</si>
  <si>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</si>
  <si>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</si>
  <si>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</si>
  <si>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</si>
  <si>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</si>
  <si>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</si>
  <si>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</si>
  <si>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</si>
  <si>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</si>
  <si>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</si>
  <si>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</si>
  <si>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</si>
  <si>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</si>
  <si>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</si>
  <si>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</si>
  <si>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</si>
  <si>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</si>
  <si>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</si>
  <si>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</si>
  <si>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</si>
  <si>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</si>
  <si>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</si>
  <si>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</si>
  <si>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</si>
  <si>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</si>
  <si>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</si>
  <si>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</si>
  <si>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</si>
  <si>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</si>
  <si>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</si>
  <si>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</si>
  <si>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</si>
  <si>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</si>
  <si>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</si>
  <si>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</si>
  <si>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</si>
  <si>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</si>
  <si>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</si>
  <si>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</si>
  <si>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</si>
  <si>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</si>
  <si>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</si>
  <si>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</si>
  <si>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</si>
  <si>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</si>
  <si>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</si>
  <si>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</si>
  <si>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</si>
  <si>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</si>
  <si>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</si>
  <si>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</si>
  <si>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</si>
  <si>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</si>
  <si>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</si>
  <si>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</si>
  <si>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</si>
  <si>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</si>
  <si>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</si>
  <si>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</si>
  <si>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</si>
  <si>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</si>
  <si>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</si>
  <si>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</si>
  <si>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</si>
  <si>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</si>
  <si>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</si>
  <si>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</si>
  <si>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</si>
  <si>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</si>
  <si>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</si>
  <si>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</si>
  <si>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</si>
  <si>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</si>
  <si>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</si>
  <si>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</si>
  <si>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</si>
  <si>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</si>
  <si>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</si>
  <si>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</si>
  <si>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</si>
  <si>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</si>
  <si>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</si>
  <si>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</si>
  <si>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</si>
  <si>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</si>
  <si>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</si>
  <si>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</si>
  <si>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</si>
  <si>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</si>
  <si>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</si>
  <si>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</si>
  <si>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</si>
  <si>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</si>
  <si>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</si>
  <si>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</si>
  <si>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</si>
  <si>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</si>
  <si>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</si>
  <si>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</si>
  <si>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</si>
  <si>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</si>
  <si>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</si>
  <si>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</si>
  <si>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</si>
  <si>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</si>
  <si>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</si>
  <si>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</si>
  <si>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</si>
  <si>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</si>
  <si>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</si>
  <si>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</si>
  <si>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</si>
  <si>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</si>
  <si>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</si>
  <si>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</si>
  <si>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</si>
  <si>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</si>
  <si>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</si>
  <si>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</si>
  <si>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</si>
  <si>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</si>
  <si>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</si>
  <si>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</si>
  <si>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</si>
  <si>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</si>
  <si>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</si>
  <si>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</si>
  <si>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</si>
  <si>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</si>
  <si>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</si>
  <si>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</si>
  <si>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</si>
  <si>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</si>
  <si>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</si>
  <si>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</si>
  <si>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</si>
  <si>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</si>
  <si>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</si>
  <si>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</si>
  <si>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</si>
  <si>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</si>
  <si>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</si>
  <si>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</si>
  <si>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</si>
  <si>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</si>
  <si>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</si>
  <si>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</si>
  <si>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</si>
  <si>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</si>
  <si>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</si>
  <si>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</si>
  <si>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</si>
  <si>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</si>
  <si>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</si>
  <si>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</si>
  <si>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</si>
  <si>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</si>
  <si>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</si>
  <si>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</si>
  <si>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</si>
  <si>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</si>
  <si>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</si>
  <si>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</si>
  <si>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</si>
  <si>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</si>
  <si>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</si>
  <si>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</si>
  <si>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</si>
  <si>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</si>
  <si>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</si>
  <si>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</si>
  <si>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</si>
  <si>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</si>
  <si>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</si>
  <si>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</si>
  <si>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</si>
  <si>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</si>
  <si>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</si>
  <si>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</si>
  <si>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</si>
  <si>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</si>
  <si>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</si>
  <si>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</si>
  <si>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</si>
  <si>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</si>
  <si>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</si>
  <si>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</si>
  <si>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</si>
  <si>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</si>
  <si>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</si>
  <si>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</si>
  <si>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</si>
  <si>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</si>
  <si>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</si>
  <si>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</si>
  <si>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</si>
  <si>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</si>
  <si>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</si>
  <si>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</si>
  <si>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</si>
  <si>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</si>
  <si>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</si>
  <si>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</si>
  <si>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</si>
  <si>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</si>
  <si>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</si>
  <si>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</si>
  <si>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</si>
  <si>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</si>
  <si>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</si>
  <si>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</si>
  <si>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</si>
  <si>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</si>
  <si>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</si>
  <si>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</si>
  <si>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</si>
  <si>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</si>
  <si>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</si>
  <si>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</si>
  <si>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</si>
  <si>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</si>
  <si>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</si>
  <si>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</si>
  <si>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</si>
  <si>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</si>
  <si>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</si>
  <si>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</si>
  <si>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</si>
  <si>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</si>
  <si>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</si>
  <si>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</si>
  <si>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</si>
  <si>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</si>
  <si>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</si>
  <si>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</si>
  <si>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</si>
  <si>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</si>
  <si>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</si>
  <si>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</si>
  <si>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</si>
  <si>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</si>
  <si>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</si>
  <si>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</si>
  <si>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</si>
  <si>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</si>
  <si>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</si>
  <si>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</si>
  <si>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</si>
  <si>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</si>
  <si>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</si>
  <si>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</si>
  <si>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</si>
  <si>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</si>
  <si>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</si>
  <si>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</si>
  <si>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</si>
  <si>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</si>
  <si>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</si>
  <si>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</si>
  <si>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</si>
  <si>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</si>
  <si>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</si>
  <si>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</si>
  <si>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</si>
  <si>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</si>
  <si>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</si>
  <si>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</si>
  <si>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</si>
  <si>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</si>
  <si>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</si>
  <si>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</si>
  <si>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</si>
  <si>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</si>
  <si>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</si>
  <si>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</si>
  <si>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</si>
  <si>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</si>
  <si>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</si>
  <si>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</si>
  <si>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</si>
  <si>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</si>
  <si>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</si>
  <si>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</si>
  <si>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</si>
  <si>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</si>
  <si>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</si>
  <si>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</si>
  <si>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</si>
  <si>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</si>
  <si>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</si>
  <si>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</si>
  <si>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</si>
  <si>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</si>
  <si>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</si>
  <si>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</si>
  <si>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</si>
  <si>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</si>
  <si>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</si>
  <si>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</si>
  <si>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</si>
  <si>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</si>
  <si>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</si>
  <si>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</si>
  <si>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</si>
  <si>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</si>
  <si>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</si>
  <si>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</si>
  <si>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</si>
  <si>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</si>
  <si>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</si>
  <si>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</si>
  <si>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</si>
  <si>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</si>
  <si>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</si>
  <si>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</si>
  <si>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</si>
  <si>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</si>
  <si>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</si>
  <si>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</si>
  <si>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</si>
  <si>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</si>
  <si>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</si>
  <si>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</si>
  <si>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</si>
  <si>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</si>
  <si>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</si>
  <si>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</si>
  <si>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</si>
  <si>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</si>
  <si>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</si>
  <si>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</si>
  <si>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</si>
  <si>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</si>
  <si>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</si>
  <si>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</si>
  <si>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</si>
  <si>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</si>
  <si>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</si>
  <si>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</si>
  <si>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</si>
  <si>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</si>
  <si>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</si>
  <si>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</si>
  <si>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</si>
  <si>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</si>
  <si>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</si>
  <si>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</si>
  <si>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</si>
  <si>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</si>
  <si>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</si>
  <si>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</si>
  <si>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</si>
  <si>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</si>
  <si>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</si>
  <si>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</si>
  <si>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</si>
  <si>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</si>
  <si>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</si>
  <si>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</si>
  <si>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</si>
  <si>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</si>
  <si>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</si>
  <si>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</si>
  <si>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</si>
  <si>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</si>
  <si>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</si>
  <si>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</si>
  <si>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</si>
  <si>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</si>
  <si>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</si>
  <si>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</si>
  <si>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</si>
  <si>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</si>
  <si>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</si>
  <si>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</si>
  <si>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</si>
  <si>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</si>
  <si>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</si>
  <si>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</si>
  <si>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</si>
  <si>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</si>
  <si>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</si>
  <si>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</si>
  <si>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</si>
  <si>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</si>
  <si>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</si>
  <si>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</si>
  <si>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</si>
  <si>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</si>
  <si>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</si>
  <si>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</si>
  <si>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</si>
  <si>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</si>
  <si>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</si>
  <si>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</si>
  <si>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</si>
  <si>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</si>
  <si>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</si>
  <si>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</si>
  <si>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</si>
  <si>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</si>
  <si>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</si>
  <si>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</si>
  <si>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</si>
  <si>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</si>
  <si>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</si>
  <si>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</si>
  <si>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</si>
  <si>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</si>
  <si>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</si>
  <si>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</si>
  <si>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</si>
  <si>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</si>
  <si>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</si>
  <si>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</si>
  <si>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</si>
  <si>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</si>
  <si>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</si>
  <si>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</si>
  <si>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</si>
  <si>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</si>
  <si>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</si>
  <si>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</si>
  <si>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</si>
  <si>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</si>
  <si>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</si>
  <si>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</si>
  <si>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</si>
  <si>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</si>
  <si>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</si>
  <si>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</si>
  <si>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</si>
  <si>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</si>
  <si>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</si>
  <si>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</si>
  <si>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</si>
  <si>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</si>
  <si>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</si>
  <si>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</si>
  <si>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</si>
  <si>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</si>
  <si>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</si>
  <si>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</si>
  <si>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</si>
  <si>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</si>
  <si>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</si>
  <si>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</si>
  <si>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</si>
  <si>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</si>
  <si>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</si>
  <si>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</si>
  <si>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</si>
  <si>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</si>
  <si>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</si>
  <si>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</si>
  <si>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</si>
  <si>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</si>
  <si>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</si>
  <si>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</si>
  <si>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</si>
  <si>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</si>
  <si>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</si>
  <si>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</si>
  <si>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</si>
  <si>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</si>
  <si>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</si>
  <si>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</si>
  <si>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</si>
  <si>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</si>
  <si>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</si>
  <si>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</si>
  <si>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</si>
  <si>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</si>
  <si>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</si>
  <si>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</si>
  <si>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</si>
  <si>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</si>
  <si>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</si>
  <si>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</si>
  <si>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</si>
  <si>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</si>
  <si>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</si>
  <si>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</si>
  <si>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</si>
  <si>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</si>
  <si>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</si>
  <si>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</si>
  <si>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</si>
  <si>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</si>
  <si>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</si>
  <si>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</si>
  <si>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</si>
  <si>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</si>
  <si>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</si>
  <si>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</si>
  <si>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</si>
  <si>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</si>
  <si>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</si>
  <si>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</si>
  <si>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</si>
  <si>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</si>
  <si>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</si>
  <si>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</si>
  <si>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</si>
  <si>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</si>
  <si>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</si>
  <si>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</si>
  <si>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</si>
  <si>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</si>
  <si>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</si>
  <si>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</si>
  <si>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</si>
  <si>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</si>
  <si>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</si>
  <si>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</si>
  <si>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</si>
  <si>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</si>
  <si>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</si>
  <si>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</si>
  <si>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</si>
  <si>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</si>
  <si>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</si>
  <si>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</si>
  <si>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</si>
  <si>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</si>
  <si>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</si>
  <si>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</si>
  <si>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</si>
  <si>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</si>
  <si>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</si>
  <si>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</si>
  <si>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</si>
  <si>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</si>
  <si>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</si>
  <si>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</si>
  <si>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</si>
  <si>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</si>
  <si>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</si>
  <si>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</si>
  <si>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</si>
  <si>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</si>
  <si>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</si>
  <si>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</si>
  <si>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</si>
  <si>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</si>
  <si>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</si>
  <si>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</si>
  <si>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</si>
  <si>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</si>
  <si>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</si>
  <si>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</si>
  <si>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</si>
  <si>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</si>
  <si>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</si>
  <si>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</si>
  <si>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</si>
  <si>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</si>
  <si>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</si>
  <si>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</si>
  <si>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</si>
  <si>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</si>
  <si>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</si>
  <si>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</si>
  <si>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</si>
  <si>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</si>
  <si>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</si>
  <si>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</si>
  <si>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</si>
  <si>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</si>
  <si>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</si>
  <si>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</si>
  <si>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</si>
  <si>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</si>
  <si>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</si>
  <si>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</si>
  <si>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</si>
  <si>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</si>
  <si>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</si>
  <si>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</si>
  <si>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</si>
  <si>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</si>
  <si>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</si>
  <si>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</si>
  <si>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</si>
  <si>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</si>
  <si>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</si>
  <si>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</si>
  <si>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</si>
  <si>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</si>
  <si>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</si>
  <si>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</si>
  <si>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</si>
  <si>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</si>
  <si>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</si>
  <si>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</si>
  <si>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</si>
  <si>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</si>
  <si>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</si>
  <si>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</si>
  <si>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</si>
  <si>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</si>
  <si>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</si>
  <si>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</si>
  <si>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</si>
  <si>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</si>
  <si>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</si>
  <si>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</si>
  <si>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</si>
  <si>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</si>
  <si>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</si>
  <si>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</si>
  <si>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</si>
  <si>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</si>
  <si>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</si>
  <si>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</si>
  <si>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</si>
  <si>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</si>
  <si>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</si>
  <si>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</si>
  <si>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</si>
  <si>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</si>
  <si>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</si>
  <si>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</si>
  <si>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</si>
  <si>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</si>
  <si>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</si>
  <si>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</si>
  <si>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</si>
  <si>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</si>
  <si>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</si>
  <si>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</si>
  <si>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</si>
  <si>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</si>
  <si>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</si>
  <si>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</si>
  <si>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</si>
  <si>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</si>
  <si>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</si>
  <si>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</si>
  <si>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</si>
  <si>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</si>
  <si>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</si>
  <si>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</si>
  <si>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</si>
  <si>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</si>
  <si>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</si>
  <si>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</si>
  <si>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</si>
  <si>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</si>
  <si>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</si>
  <si>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</si>
  <si>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</si>
  <si>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</si>
  <si>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</si>
  <si>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</si>
  <si>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</si>
  <si>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</si>
  <si>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</si>
  <si>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</si>
  <si>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</si>
  <si>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</si>
  <si>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</si>
  <si>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</si>
  <si>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</si>
  <si>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</si>
  <si>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</si>
  <si>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</si>
  <si>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</si>
  <si>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</si>
  <si>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</si>
  <si>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</si>
  <si>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</si>
  <si>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</si>
  <si>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</si>
  <si>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</si>
  <si>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</si>
  <si>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</si>
  <si>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</si>
  <si>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</si>
  <si>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</si>
  <si>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</si>
  <si>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</si>
  <si>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</si>
  <si>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</si>
  <si>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</si>
  <si>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</si>
  <si>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</si>
  <si>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</si>
  <si>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</si>
  <si>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</si>
  <si>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</si>
  <si>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</si>
  <si>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</si>
  <si>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</si>
  <si>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</si>
  <si>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</si>
  <si>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</si>
  <si>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</si>
  <si>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</si>
  <si>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</si>
  <si>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</si>
  <si>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</si>
  <si>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</si>
  <si>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</si>
  <si>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</si>
  <si>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</si>
  <si>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</si>
  <si>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</si>
  <si>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</si>
  <si>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</si>
  <si>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</si>
  <si>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</si>
  <si>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</si>
  <si>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</si>
  <si>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</si>
  <si>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</si>
  <si>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</si>
  <si>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</si>
  <si>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</si>
  <si>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</si>
  <si>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</si>
  <si>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</si>
  <si>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</si>
  <si>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</si>
  <si>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</si>
  <si>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</si>
  <si>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</si>
  <si>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</si>
  <si>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</si>
  <si>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</si>
  <si>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</si>
  <si>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</si>
  <si>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</si>
  <si>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</si>
  <si>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</si>
  <si>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</si>
  <si>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</si>
  <si>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</si>
  <si>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</si>
  <si>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</si>
  <si>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</si>
  <si>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</si>
  <si>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</si>
  <si>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</si>
  <si>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</si>
  <si>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</si>
  <si>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</si>
  <si>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</si>
  <si>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</si>
  <si>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</si>
  <si>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</si>
  <si>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</si>
  <si>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</si>
  <si>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</si>
  <si>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</si>
  <si>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</si>
  <si>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</si>
  <si>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</si>
  <si>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</si>
  <si>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</si>
  <si>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</si>
  <si>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</si>
  <si>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</si>
  <si>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</si>
  <si>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</si>
  <si>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</si>
  <si>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</si>
  <si>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</si>
  <si>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</si>
  <si>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</si>
  <si>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</si>
  <si>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</si>
  <si>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</si>
  <si>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</si>
  <si>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</si>
  <si>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</si>
  <si>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</si>
  <si>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</si>
  <si>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</si>
  <si>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</si>
  <si>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</si>
  <si>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</si>
  <si>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</si>
  <si>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</si>
  <si>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</si>
  <si>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</si>
  <si>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</si>
  <si>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</si>
  <si>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</si>
  <si>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</si>
  <si>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</si>
  <si>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</si>
  <si>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</si>
  <si>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</si>
  <si>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</si>
  <si>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</si>
  <si>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</si>
  <si>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</si>
  <si>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</si>
  <si>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</si>
  <si>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</si>
  <si>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</si>
  <si>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</si>
  <si>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</si>
  <si>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</si>
  <si>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</si>
  <si>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</si>
  <si>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</si>
  <si>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</si>
  <si>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</si>
  <si>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</si>
  <si>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</si>
  <si>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</si>
  <si>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</si>
  <si>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</si>
  <si>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</si>
  <si>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</si>
  <si>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</si>
  <si>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</si>
  <si>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</si>
  <si>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</si>
  <si>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</si>
  <si>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</si>
  <si>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</si>
  <si>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</si>
  <si>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</si>
  <si>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</si>
  <si>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</si>
  <si>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</si>
  <si>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</si>
  <si>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</si>
  <si>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</si>
  <si>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</si>
  <si>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</si>
  <si>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</si>
  <si>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</si>
  <si>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</si>
  <si>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</si>
  <si>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</si>
  <si>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</si>
  <si>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</si>
  <si>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</si>
  <si>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</si>
  <si>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</si>
  <si>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</si>
  <si>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</si>
  <si>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</si>
  <si>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</si>
  <si>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</si>
  <si>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</si>
  <si>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</si>
  <si>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</si>
  <si>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</si>
  <si>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</si>
  <si>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</si>
  <si>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</si>
  <si>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</si>
  <si>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</si>
  <si>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</si>
  <si>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</si>
  <si>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</si>
  <si>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</si>
  <si>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</si>
  <si>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</si>
  <si>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</si>
  <si>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</si>
  <si>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</si>
  <si>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</si>
  <si>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</si>
  <si>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</si>
  <si>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</si>
  <si>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</si>
  <si>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</si>
  <si>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</si>
  <si>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</si>
  <si>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</si>
  <si>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</si>
  <si>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</si>
  <si>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</si>
  <si>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</si>
  <si>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</si>
  <si>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</si>
  <si>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</si>
  <si>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</si>
  <si>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</si>
  <si>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</si>
  <si>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</si>
  <si>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</si>
  <si>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</si>
  <si>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</si>
  <si>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</si>
  <si>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</si>
  <si>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</si>
  <si>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</si>
  <si>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</si>
  <si>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</si>
  <si>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</si>
  <si>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</si>
  <si>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</si>
  <si>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</si>
  <si>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</si>
  <si>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</si>
  <si>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</si>
  <si>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</si>
  <si>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</si>
  <si>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</si>
  <si>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</si>
  <si>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</si>
  <si>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</si>
  <si>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</si>
  <si>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</si>
  <si>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</si>
  <si>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</si>
  <si>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</si>
  <si>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</si>
  <si>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</si>
  <si>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</si>
  <si>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</si>
  <si>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</si>
  <si>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</si>
  <si>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</si>
  <si>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</si>
  <si>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</si>
  <si>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</si>
  <si>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</si>
  <si>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</si>
  <si>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</si>
  <si>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</si>
  <si>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</si>
  <si>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</si>
  <si>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</si>
  <si>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</si>
  <si>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</si>
  <si>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</si>
  <si>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</si>
  <si>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</si>
  <si>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</si>
  <si>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</si>
  <si>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</si>
  <si>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</si>
  <si>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</si>
  <si>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</si>
  <si>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</si>
  <si>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</si>
  <si>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</si>
  <si>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</si>
  <si>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</si>
  <si>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</si>
  <si>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</si>
  <si>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</si>
  <si>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</si>
  <si>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</si>
  <si>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</si>
  <si>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</si>
  <si>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</si>
  <si>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</si>
  <si>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</si>
  <si>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</si>
  <si>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</si>
  <si>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</si>
  <si>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</si>
  <si>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</si>
  <si>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</si>
  <si>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</si>
  <si>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</si>
  <si>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</si>
  <si>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</si>
  <si>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</si>
  <si>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</si>
  <si>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</si>
  <si>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</si>
  <si>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</si>
  <si>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</si>
  <si>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</si>
  <si>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</si>
  <si>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</si>
  <si>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</si>
  <si>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</si>
  <si>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</si>
  <si>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</si>
  <si>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</si>
  <si>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</si>
  <si>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</si>
  <si>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</si>
  <si>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</si>
  <si>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</si>
  <si>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</si>
  <si>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</si>
  <si>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</si>
  <si>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</si>
  <si>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</si>
  <si>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</si>
  <si>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</si>
  <si>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</si>
  <si>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</si>
  <si>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</si>
  <si>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</si>
  <si>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</si>
  <si>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</si>
  <si>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</si>
  <si>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</si>
  <si>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</si>
  <si>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</si>
  <si>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</si>
  <si>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</si>
  <si>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</si>
  <si>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</si>
  <si>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</si>
  <si>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</si>
  <si>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</si>
  <si>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</si>
  <si>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</si>
  <si>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</si>
  <si>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</si>
  <si>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</si>
  <si>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</si>
  <si>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</si>
  <si>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</si>
  <si>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</si>
  <si>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</si>
  <si>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</si>
  <si>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</si>
  <si>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</si>
  <si>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</si>
  <si>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</si>
  <si>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</si>
  <si>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</si>
  <si>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</si>
  <si>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</si>
  <si>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</si>
  <si>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</si>
  <si>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</si>
  <si>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</si>
  <si>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</si>
  <si>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</si>
  <si>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</si>
  <si>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</si>
  <si>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</si>
  <si>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</si>
  <si>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</si>
  <si>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</si>
  <si>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</si>
  <si>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</si>
  <si>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</si>
  <si>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</si>
  <si>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</si>
  <si>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</si>
  <si>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</si>
  <si>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</si>
  <si>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</si>
  <si>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</si>
  <si>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</si>
  <si>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</si>
  <si>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</si>
  <si>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</si>
  <si>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</si>
  <si>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</si>
  <si>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</si>
  <si>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</si>
  <si>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</si>
  <si>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</si>
  <si>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</si>
  <si>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</si>
  <si>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</si>
  <si>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</si>
  <si>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</si>
  <si>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</si>
  <si>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</si>
  <si>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</si>
  <si>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</si>
  <si>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</si>
  <si>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</si>
  <si>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</si>
  <si>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</si>
  <si>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</si>
  <si>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</si>
  <si>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</si>
  <si>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</si>
  <si>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</si>
  <si>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</si>
  <si>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</si>
  <si>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</si>
  <si>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</si>
  <si>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</si>
  <si>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</si>
  <si>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</si>
  <si>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</si>
  <si>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</si>
  <si>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</si>
  <si>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</si>
  <si>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</si>
  <si>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</si>
  <si>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</si>
  <si>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</si>
  <si>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</si>
  <si>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</si>
  <si>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</si>
  <si>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</si>
  <si>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</si>
  <si>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</si>
  <si>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</si>
  <si>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</si>
  <si>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</si>
  <si>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</si>
  <si>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</si>
  <si>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</si>
  <si>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</si>
  <si>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</si>
  <si>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</si>
  <si>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</si>
  <si>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</si>
  <si>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</si>
  <si>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</si>
  <si>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</si>
  <si>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</si>
  <si>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</si>
  <si>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</si>
  <si>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</si>
  <si>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</si>
  <si>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</si>
  <si>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</si>
  <si>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</si>
  <si>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</si>
  <si>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</si>
  <si>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</si>
  <si>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</si>
  <si>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</si>
  <si>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</si>
  <si>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</si>
  <si>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</si>
  <si>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</si>
  <si>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</si>
  <si>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</si>
  <si>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</si>
  <si>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</si>
  <si>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</si>
  <si>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</si>
  <si>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</si>
  <si>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</si>
  <si>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</si>
  <si>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</si>
  <si>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</si>
  <si>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</si>
  <si>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</si>
  <si>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</si>
  <si>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</si>
  <si>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</si>
  <si>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</si>
  <si>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</si>
  <si>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</si>
  <si>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</si>
  <si>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</si>
  <si>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</si>
  <si>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</si>
  <si>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</si>
  <si>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</si>
  <si>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</si>
  <si>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</si>
  <si>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</si>
  <si>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</si>
  <si>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</si>
  <si>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</si>
  <si>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</si>
  <si>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</si>
  <si>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</si>
  <si>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</si>
  <si>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</si>
  <si>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</si>
  <si>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</si>
  <si>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</si>
  <si>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</si>
  <si>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</si>
  <si>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</si>
  <si>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</si>
  <si>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</si>
  <si>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</si>
  <si>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</si>
  <si>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</si>
  <si>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</si>
  <si>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</si>
  <si>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</si>
  <si>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</si>
  <si>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</si>
  <si>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</si>
  <si>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</si>
  <si>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</si>
  <si>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</si>
  <si>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</si>
  <si>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</si>
  <si>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</si>
  <si>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</si>
  <si>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</si>
  <si>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</si>
  <si>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</si>
  <si>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</si>
  <si>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</si>
  <si>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</si>
  <si>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</si>
  <si>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</si>
  <si>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</si>
  <si>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</si>
  <si>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</si>
  <si>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</si>
  <si>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</si>
  <si>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</si>
  <si>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</si>
  <si>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</si>
  <si>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</si>
  <si>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</si>
  <si>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</si>
  <si>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</si>
  <si>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</si>
  <si>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</si>
  <si>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</si>
  <si>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</si>
  <si>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</si>
  <si>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</si>
  <si>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</si>
  <si>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</si>
  <si>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</si>
  <si>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</si>
  <si>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</si>
  <si>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</si>
  <si>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</si>
  <si>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</si>
  <si>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</si>
  <si>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</si>
  <si>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</si>
  <si>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</si>
  <si>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</si>
  <si>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</si>
  <si>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</si>
  <si>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</si>
  <si>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</si>
  <si>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</si>
  <si>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</si>
  <si>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</si>
  <si>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</si>
  <si>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</si>
  <si>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</si>
  <si>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</si>
  <si>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</si>
  <si>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</si>
  <si>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</si>
  <si>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</si>
  <si>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</si>
  <si>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</si>
  <si>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</si>
  <si>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</si>
  <si>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</si>
  <si>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</si>
  <si>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</si>
  <si>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</si>
  <si>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</si>
  <si>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</si>
  <si>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</si>
  <si>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</si>
  <si>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</si>
  <si>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</si>
  <si>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</si>
  <si>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</si>
  <si>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</si>
  <si>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</si>
  <si>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</si>
  <si>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</si>
  <si>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</si>
  <si>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</si>
  <si>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</si>
  <si>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</si>
  <si>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</si>
  <si>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</si>
  <si>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</si>
  <si>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</si>
  <si>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</si>
  <si>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</si>
  <si>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</si>
  <si>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</si>
  <si>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</si>
  <si>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</si>
  <si>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</si>
  <si>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</si>
  <si>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</si>
  <si>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</si>
  <si>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</si>
  <si>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</si>
  <si>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</si>
  <si>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</si>
  <si>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</si>
  <si>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</si>
  <si>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</si>
  <si>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</si>
  <si>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</si>
  <si>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</si>
  <si>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</si>
  <si>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</si>
  <si>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</si>
  <si>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</si>
  <si>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</si>
  <si>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</si>
  <si>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</si>
  <si>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</si>
  <si>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</si>
  <si>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</si>
  <si>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</si>
  <si>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</si>
  <si>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</si>
  <si>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</si>
  <si>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</si>
  <si>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</si>
  <si>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</si>
  <si>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</si>
  <si>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</si>
  <si>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</si>
  <si>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</si>
  <si>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</si>
  <si>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</si>
  <si>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</si>
  <si>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</si>
  <si>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</si>
  <si>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</si>
  <si>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</si>
  <si>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</si>
  <si>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</si>
  <si>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</si>
  <si>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</si>
  <si>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</si>
  <si>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</si>
  <si>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</si>
  <si>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</si>
  <si>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</si>
  <si>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</si>
  <si>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</si>
  <si>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</si>
  <si>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</si>
  <si>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</si>
  <si>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</si>
  <si>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</si>
  <si>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</si>
  <si>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</si>
  <si>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</si>
  <si>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</si>
  <si>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</si>
  <si>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</si>
  <si>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</si>
  <si>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</si>
  <si>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</si>
  <si>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</si>
  <si>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</si>
  <si>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</si>
  <si>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</si>
  <si>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</si>
  <si>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</si>
  <si>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</si>
  <si>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</si>
  <si>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</si>
  <si>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</si>
  <si>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</si>
  <si>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</si>
  <si>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</si>
  <si>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</si>
  <si>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</si>
  <si>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</si>
  <si>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</si>
  <si>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</si>
  <si>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</si>
  <si>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</si>
  <si>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</si>
  <si>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</si>
  <si>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</si>
  <si>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</si>
  <si>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</si>
  <si>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</si>
  <si>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</si>
  <si>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</si>
  <si>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</si>
  <si>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</si>
  <si>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</si>
  <si>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</si>
  <si>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</si>
  <si>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</si>
  <si>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</si>
  <si>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</si>
  <si>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</si>
  <si>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</si>
  <si>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</si>
  <si>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</si>
  <si>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</si>
  <si>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</si>
  <si>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</si>
  <si>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</si>
  <si>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</si>
  <si>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</si>
  <si>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</si>
  <si>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</si>
  <si>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</si>
  <si>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</si>
  <si>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</si>
  <si>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</si>
  <si>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</si>
  <si>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</si>
  <si>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</si>
  <si>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</si>
  <si>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</si>
  <si>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</si>
  <si>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</si>
  <si>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</si>
  <si>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</si>
  <si>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</si>
  <si>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</si>
  <si>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</si>
  <si>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</si>
  <si>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</si>
  <si>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</si>
  <si>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</si>
  <si>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</si>
  <si>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</si>
  <si>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</si>
  <si>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</si>
  <si>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</si>
  <si>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</si>
  <si>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</si>
  <si>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</si>
  <si>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</si>
  <si>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</si>
  <si>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</si>
  <si>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</si>
  <si>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</si>
  <si>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</si>
  <si>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</si>
  <si>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</si>
  <si>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</si>
  <si>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</si>
  <si>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</si>
  <si>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</si>
  <si>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</si>
  <si>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</si>
  <si>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</si>
  <si>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</si>
  <si>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</si>
  <si>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</si>
  <si>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</si>
  <si>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</si>
  <si>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</si>
  <si>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</si>
  <si>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</si>
  <si>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</si>
  <si>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</si>
  <si>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</si>
  <si>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</si>
  <si>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</si>
  <si>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</si>
  <si>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</si>
  <si>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</si>
  <si>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</si>
  <si>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</si>
  <si>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</si>
  <si>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</si>
  <si>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</si>
  <si>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</si>
  <si>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</si>
  <si>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</si>
  <si>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</si>
  <si>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</si>
  <si>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</si>
  <si>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</si>
  <si>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</si>
  <si>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</si>
  <si>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</si>
  <si>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</si>
  <si>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</si>
  <si>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</si>
  <si>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</si>
  <si>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</si>
  <si>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</si>
  <si>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</si>
  <si>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</si>
  <si>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</si>
  <si>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</si>
  <si>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</si>
  <si>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</si>
  <si>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</si>
  <si>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</si>
  <si>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</si>
  <si>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</si>
  <si>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</si>
  <si>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</si>
  <si>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</si>
  <si>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</si>
  <si>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</si>
  <si>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</si>
  <si>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</si>
  <si>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</si>
  <si>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</si>
  <si>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</si>
  <si>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</si>
  <si>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</si>
  <si>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</si>
  <si>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</si>
  <si>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</si>
  <si>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</si>
  <si>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</si>
  <si>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</si>
  <si>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</si>
  <si>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</si>
  <si>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</si>
  <si>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</si>
  <si>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</si>
  <si>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</si>
  <si>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</si>
  <si>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</si>
  <si>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</si>
  <si>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</si>
  <si>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</si>
  <si>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</si>
  <si>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</si>
  <si>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</si>
  <si>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</si>
  <si>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</si>
  <si>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</si>
  <si>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</si>
  <si>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</si>
  <si>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</si>
  <si>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</si>
  <si>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</si>
  <si>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</si>
  <si>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</si>
  <si>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</si>
  <si>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</si>
  <si>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</si>
  <si>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</si>
  <si>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</si>
  <si>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</si>
  <si>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</si>
  <si>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</si>
  <si>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</si>
  <si>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</si>
  <si>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</si>
  <si>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</si>
  <si>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</si>
  <si>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</si>
  <si>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</si>
  <si>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</si>
  <si>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</si>
  <si>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</si>
  <si>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</si>
  <si>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</si>
  <si>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</si>
  <si>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</si>
  <si>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</si>
  <si>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</si>
  <si>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</si>
  <si>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</si>
  <si>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</si>
  <si>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</si>
  <si>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</si>
  <si>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</si>
  <si>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</si>
  <si>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</si>
  <si>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</si>
  <si>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</si>
  <si>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</si>
  <si>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</si>
  <si>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</si>
  <si>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</si>
  <si>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</si>
  <si>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</si>
  <si>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</si>
  <si>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</si>
  <si>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</si>
  <si>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</si>
  <si>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</si>
  <si>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</si>
  <si>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</si>
  <si>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</si>
  <si>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</si>
  <si>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</si>
  <si>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</si>
  <si>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</si>
  <si>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</si>
  <si>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</si>
  <si>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</si>
  <si>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</si>
  <si>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</si>
  <si>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</si>
  <si>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</si>
  <si>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</si>
  <si>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</si>
  <si>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</si>
  <si>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</si>
  <si>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</si>
  <si>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</si>
  <si>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</si>
  <si>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</si>
  <si>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</si>
  <si>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</si>
  <si>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</si>
  <si>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</si>
  <si>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</si>
  <si>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</si>
  <si>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</si>
  <si>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</si>
  <si>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</si>
  <si>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</si>
  <si>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</si>
  <si>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</si>
  <si>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</si>
  <si>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</si>
  <si>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</si>
  <si>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</si>
  <si>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</si>
  <si>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</si>
  <si>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</si>
  <si>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</si>
  <si>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</si>
  <si>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</si>
  <si>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</si>
  <si>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</si>
  <si>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</si>
  <si>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</si>
  <si>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</si>
  <si>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</si>
  <si>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</si>
  <si>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</si>
  <si>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</si>
  <si>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</si>
  <si>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</si>
  <si>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</si>
  <si>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</si>
  <si>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</si>
  <si>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</si>
  <si>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</si>
  <si>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</si>
  <si>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</si>
  <si>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</si>
  <si>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</si>
  <si>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</si>
  <si>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</si>
  <si>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</si>
  <si>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</si>
  <si>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</si>
  <si>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</si>
  <si>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</si>
  <si>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</si>
  <si>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</si>
  <si>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</si>
  <si>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</si>
  <si>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</si>
  <si>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</si>
  <si>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</si>
  <si>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</si>
  <si>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</si>
  <si>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</si>
  <si>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</si>
  <si>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</si>
  <si>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</si>
  <si>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</si>
  <si>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</si>
  <si>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</si>
  <si>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</si>
  <si>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</si>
  <si>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</si>
  <si>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</si>
  <si>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</si>
  <si>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</si>
  <si>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</si>
  <si>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</si>
  <si>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</si>
  <si>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</si>
  <si>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</si>
  <si>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</si>
  <si>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</si>
  <si>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</si>
  <si>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</si>
  <si>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</si>
  <si>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</si>
  <si>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</si>
  <si>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</si>
  <si>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</si>
  <si>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</si>
  <si>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</si>
  <si>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</si>
  <si>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</si>
  <si>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</si>
  <si>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</si>
  <si>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</si>
  <si>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</si>
  <si>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</si>
  <si>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</si>
  <si>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</si>
  <si>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</si>
  <si>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</si>
  <si>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</si>
  <si>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</si>
  <si>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</si>
  <si>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</si>
  <si>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</si>
  <si>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</si>
  <si>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</si>
  <si>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</si>
  <si>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</si>
  <si>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</si>
  <si>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</si>
  <si>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</si>
  <si>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</si>
  <si>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</si>
  <si>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</si>
  <si>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</si>
  <si>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</si>
  <si>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</si>
  <si>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</si>
  <si>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</si>
  <si>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</si>
  <si>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</si>
  <si>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</si>
  <si>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</si>
  <si>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</si>
  <si>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</si>
  <si>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</si>
  <si>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</si>
  <si>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</si>
  <si>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</si>
  <si>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</si>
  <si>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</si>
  <si>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</si>
  <si>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</si>
  <si>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</si>
  <si>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</si>
  <si>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</si>
  <si>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</si>
  <si>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</si>
  <si>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</si>
  <si>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</si>
  <si>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</si>
  <si>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</si>
  <si>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</si>
  <si>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</si>
  <si>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</si>
  <si>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</si>
  <si>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</si>
  <si>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</si>
  <si>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</si>
  <si>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</si>
  <si>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</si>
  <si>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</si>
  <si>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</si>
  <si>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</si>
  <si>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</si>
  <si>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</si>
  <si>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</si>
  <si>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</si>
  <si>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</si>
  <si>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</si>
  <si>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</si>
  <si>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</si>
  <si>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</si>
  <si>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</si>
  <si>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</si>
  <si>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</si>
  <si>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</si>
  <si>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</si>
  <si>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</si>
  <si>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</si>
  <si>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</si>
  <si>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</si>
  <si>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</si>
  <si>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</si>
  <si>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</si>
  <si>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</si>
  <si>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</si>
  <si>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</si>
  <si>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</si>
  <si>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</si>
  <si>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</si>
  <si>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</si>
  <si>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</si>
  <si>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</si>
  <si>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</si>
  <si>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</si>
  <si>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</si>
  <si>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</si>
  <si>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</si>
  <si>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</si>
  <si>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</si>
  <si>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</si>
  <si>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</si>
  <si>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</si>
  <si>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</si>
  <si>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</si>
  <si>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</si>
  <si>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</si>
  <si>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</si>
  <si>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</si>
  <si>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</si>
  <si>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</si>
  <si>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</si>
  <si>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</si>
  <si>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</si>
  <si>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</si>
  <si>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</si>
  <si>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</si>
  <si>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</si>
  <si>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</si>
  <si>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</si>
  <si>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</si>
  <si>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</si>
  <si>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</si>
  <si>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</si>
  <si>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</si>
  <si>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</si>
  <si>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</si>
  <si>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</si>
  <si>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</si>
  <si>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</si>
  <si>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</si>
  <si>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</si>
  <si>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</si>
  <si>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</si>
  <si>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</si>
  <si>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</si>
  <si>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</si>
  <si>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</si>
  <si>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</si>
  <si>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</si>
  <si>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</si>
  <si>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</si>
  <si>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</si>
  <si>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</si>
  <si>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</si>
  <si>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</si>
  <si>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</si>
  <si>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</si>
  <si>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</si>
  <si>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</si>
  <si>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</si>
  <si>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</si>
  <si>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</si>
  <si>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</si>
  <si>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</si>
  <si>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</si>
  <si>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</si>
  <si>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</si>
  <si>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</si>
  <si>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</si>
  <si>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</si>
  <si>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</si>
  <si>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</si>
  <si>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</si>
  <si>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</si>
  <si>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</si>
  <si>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</si>
  <si>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</si>
  <si>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</si>
  <si>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</si>
  <si>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</si>
  <si>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</si>
  <si>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</si>
  <si>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</si>
  <si>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</si>
  <si>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</si>
  <si>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</si>
  <si>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</si>
  <si>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</si>
  <si>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</si>
  <si>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</si>
  <si>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</si>
  <si>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</si>
  <si>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</si>
  <si>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</si>
  <si>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</si>
  <si>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</si>
  <si>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</si>
  <si>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</si>
  <si>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</si>
  <si>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</si>
  <si>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</si>
  <si>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</si>
  <si>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</si>
  <si>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</si>
  <si>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</si>
  <si>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</si>
  <si>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</si>
  <si>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</si>
  <si>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</si>
  <si>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</si>
  <si>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</si>
  <si>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</si>
  <si>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</si>
  <si>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</si>
  <si>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</si>
  <si>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</si>
  <si>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</si>
  <si>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</si>
  <si>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</si>
  <si>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</si>
  <si>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</si>
  <si>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</si>
  <si>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</si>
  <si>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</si>
  <si>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</si>
  <si>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</si>
  <si>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</si>
  <si>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</si>
  <si>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</si>
  <si>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</si>
  <si>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</si>
  <si>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</si>
  <si>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</si>
  <si>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</si>
  <si>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</si>
  <si>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</si>
  <si>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</si>
  <si>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</si>
  <si>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</si>
  <si>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</si>
  <si>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</si>
  <si>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</si>
  <si>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</si>
  <si>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</si>
  <si>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</si>
  <si>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</si>
  <si>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</si>
  <si>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</si>
  <si>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</si>
  <si>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</si>
  <si>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</si>
  <si>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</si>
  <si>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</si>
  <si>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</si>
  <si>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</si>
  <si>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</si>
  <si>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</si>
  <si>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</si>
  <si>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</si>
  <si>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</si>
  <si>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</si>
  <si>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</si>
  <si>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</si>
  <si>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</si>
  <si>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</si>
  <si>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</si>
  <si>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</si>
  <si>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</si>
  <si>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</si>
  <si>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</si>
  <si>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</si>
  <si>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</si>
  <si>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</si>
  <si>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</si>
  <si>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</si>
  <si>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</si>
  <si>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</si>
  <si>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</si>
  <si>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</si>
  <si>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</si>
  <si>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</si>
  <si>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</si>
  <si>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</si>
  <si>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</si>
  <si>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</si>
  <si>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</si>
  <si>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</si>
  <si>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</si>
  <si>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</si>
  <si>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</si>
  <si>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</si>
  <si>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</si>
  <si>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</si>
  <si>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</si>
  <si>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</si>
  <si>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</si>
  <si>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</si>
  <si>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</si>
  <si>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</si>
  <si>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</si>
  <si>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</si>
  <si>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</si>
  <si>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</si>
  <si>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</si>
  <si>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</si>
  <si>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</si>
  <si>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</si>
  <si>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</si>
  <si>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</si>
  <si>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</si>
  <si>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</si>
  <si>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</si>
  <si>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</si>
  <si>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</si>
  <si>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</si>
  <si>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</si>
  <si>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</si>
  <si>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</si>
  <si>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</si>
  <si>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</si>
  <si>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</si>
  <si>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</si>
  <si>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</si>
  <si>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</si>
  <si>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</si>
  <si>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</si>
  <si>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</si>
  <si>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</si>
  <si>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</si>
  <si>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</si>
  <si>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</si>
  <si>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</si>
  <si>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</si>
  <si>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</si>
  <si>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</si>
  <si>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</si>
  <si>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</si>
  <si>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</si>
  <si>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</si>
  <si>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</si>
  <si>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</si>
  <si>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</si>
  <si>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</si>
  <si>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</si>
  <si>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</si>
  <si>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</si>
  <si>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</si>
  <si>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</si>
  <si>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</si>
  <si>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</si>
  <si>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</si>
  <si>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</si>
  <si>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</si>
  <si>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</si>
  <si>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</si>
  <si>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</si>
  <si>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</si>
  <si>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</si>
  <si>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</si>
  <si>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</si>
  <si>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</si>
  <si>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</si>
  <si>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</si>
  <si>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</si>
  <si>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</si>
  <si>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</si>
  <si>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</si>
  <si>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</si>
  <si>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</si>
  <si>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</si>
  <si>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</si>
  <si>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</si>
  <si>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</si>
  <si>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</si>
  <si>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</si>
  <si>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</si>
  <si>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</si>
  <si>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</si>
  <si>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</si>
  <si>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</si>
  <si>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</si>
  <si>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</si>
  <si>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</si>
  <si>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</si>
  <si>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</si>
  <si>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</si>
  <si>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</si>
  <si>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</si>
  <si>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</si>
  <si>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</si>
  <si>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</si>
  <si>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</si>
  <si>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</si>
  <si>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</si>
  <si>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</si>
  <si>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</si>
  <si>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</si>
  <si>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</si>
  <si>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</si>
  <si>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</si>
  <si>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</si>
  <si>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</si>
  <si>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</si>
  <si>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</si>
  <si>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</si>
  <si>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</si>
  <si>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</si>
  <si>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</si>
  <si>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</si>
  <si>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</si>
  <si>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</si>
  <si>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</si>
  <si>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</si>
  <si>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</si>
  <si>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</si>
  <si>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</si>
  <si>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</si>
  <si>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</si>
  <si>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</si>
  <si>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</si>
  <si>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</si>
  <si>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</si>
  <si>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</si>
  <si>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</si>
  <si>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</si>
  <si>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</si>
  <si>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</si>
  <si>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</si>
  <si>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</si>
  <si>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</si>
  <si>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</si>
  <si>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</si>
  <si>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</si>
  <si>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</si>
  <si>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</si>
  <si>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</si>
  <si>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</si>
  <si>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</si>
  <si>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</si>
  <si>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</si>
  <si>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</si>
  <si>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</si>
  <si>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</si>
  <si>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</si>
  <si>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</si>
  <si>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</si>
  <si>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</si>
  <si>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</si>
  <si>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</si>
  <si>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</si>
  <si>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</si>
  <si>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</si>
  <si>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</si>
  <si>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</si>
  <si>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</si>
  <si>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</si>
  <si>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</si>
  <si>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</si>
  <si>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</si>
  <si>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</si>
  <si>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</si>
  <si>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</si>
  <si>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</si>
  <si>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</si>
  <si>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</si>
  <si>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</si>
  <si>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</si>
  <si>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</si>
  <si>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</si>
  <si>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</si>
  <si>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</si>
  <si>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</si>
  <si>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</si>
  <si>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</si>
  <si>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</si>
  <si>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</si>
  <si>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</si>
  <si>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</si>
  <si>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</si>
  <si>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</si>
  <si>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</si>
  <si>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</si>
  <si>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</si>
  <si>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</si>
  <si>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</si>
  <si>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</si>
  <si>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</si>
  <si>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</si>
  <si>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</si>
  <si>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</si>
  <si>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</si>
  <si>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</si>
  <si>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</si>
  <si>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</si>
  <si>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</si>
  <si>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</si>
  <si>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</si>
  <si>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</si>
  <si>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</si>
  <si>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</si>
  <si>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</si>
  <si>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</si>
  <si>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</si>
  <si>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</si>
  <si>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</si>
  <si>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</si>
  <si>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</si>
  <si>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</si>
  <si>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</si>
  <si>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</si>
  <si>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</si>
  <si>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</si>
  <si>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</si>
  <si>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</si>
  <si>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</si>
  <si>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</si>
  <si>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</si>
  <si>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</si>
  <si>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</si>
  <si>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</si>
  <si>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</si>
  <si>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</si>
  <si>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</si>
  <si>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</si>
  <si>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</si>
  <si>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</si>
  <si>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</si>
  <si>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</si>
  <si>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</si>
  <si>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</si>
  <si>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</si>
  <si>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</si>
  <si>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</si>
  <si>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</si>
  <si>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</si>
  <si>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</si>
  <si>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</si>
  <si>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</si>
  <si>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</si>
  <si>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</si>
  <si>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</si>
  <si>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</si>
  <si>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</si>
  <si>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</si>
  <si>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</si>
  <si>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</si>
  <si>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</si>
  <si>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</si>
  <si>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</si>
  <si>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</si>
  <si>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</si>
  <si>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</si>
  <si>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</si>
  <si>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</si>
  <si>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</si>
  <si>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</si>
  <si>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</si>
  <si>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</si>
  <si>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</si>
  <si>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</si>
  <si>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</si>
  <si>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</si>
  <si>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</si>
  <si>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</si>
  <si>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</si>
  <si>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</si>
  <si>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</si>
  <si>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</si>
  <si>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</si>
  <si>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</si>
  <si>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</si>
  <si>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</si>
  <si>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</si>
  <si>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</si>
  <si>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</si>
  <si>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</si>
  <si>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</si>
  <si>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</si>
  <si>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</si>
  <si>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</si>
  <si>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</si>
  <si>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</si>
  <si>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</si>
  <si>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</si>
  <si>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</si>
  <si>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</si>
  <si>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</si>
  <si>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</si>
  <si>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</si>
  <si>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</si>
  <si>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</si>
  <si>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</si>
  <si>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</si>
  <si>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</si>
  <si>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</si>
  <si>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</si>
  <si>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</si>
  <si>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</si>
  <si>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</si>
  <si>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</si>
  <si>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</si>
  <si>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</si>
  <si>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</si>
  <si>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</si>
  <si>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</si>
  <si>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</si>
  <si>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</si>
  <si>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</si>
  <si>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</si>
  <si>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</si>
  <si>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</si>
  <si>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</si>
  <si>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</si>
  <si>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</si>
  <si>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</si>
  <si>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</si>
  <si>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</si>
  <si>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</si>
  <si>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</si>
  <si>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</si>
  <si>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</si>
  <si>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</si>
  <si>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</si>
  <si>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</si>
  <si>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</si>
  <si>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</si>
  <si>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</si>
  <si>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</si>
  <si>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</si>
  <si>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</si>
  <si>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</si>
  <si>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</si>
  <si>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</si>
  <si>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</si>
  <si>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</si>
  <si>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</si>
  <si>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</si>
  <si>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</si>
  <si>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</si>
  <si>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</si>
  <si>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</si>
  <si>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</si>
  <si>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</si>
  <si>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</si>
  <si>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</si>
  <si>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</si>
  <si>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</si>
  <si>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</si>
  <si>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</si>
  <si>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</si>
  <si>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</si>
  <si>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</si>
  <si>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</si>
  <si>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</si>
  <si>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</si>
  <si>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</si>
  <si>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</si>
  <si>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</si>
  <si>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</si>
  <si>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</si>
  <si>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</si>
  <si>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</si>
  <si>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</si>
  <si>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</si>
  <si>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</si>
  <si>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</si>
  <si>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</si>
  <si>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</si>
  <si>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</si>
  <si>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</si>
  <si>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</si>
  <si>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</si>
  <si>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</si>
  <si>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</si>
  <si>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</si>
  <si>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</si>
  <si>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</si>
  <si>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</si>
  <si>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</si>
  <si>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</si>
  <si>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</si>
  <si>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</si>
  <si>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</si>
  <si>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</si>
  <si>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</si>
  <si>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</si>
  <si>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</si>
  <si>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</si>
  <si>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</si>
  <si>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</si>
  <si>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</si>
  <si>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</si>
  <si>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</si>
  <si>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</si>
  <si>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</si>
  <si>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</si>
  <si>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</si>
  <si>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</si>
  <si>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</si>
  <si>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</si>
  <si>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</si>
  <si>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</si>
  <si>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</si>
  <si>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</si>
  <si>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</si>
  <si>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</si>
  <si>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</si>
  <si>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</si>
  <si>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</si>
  <si>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</si>
  <si>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</si>
  <si>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</si>
  <si>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</si>
  <si>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</si>
  <si>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</si>
  <si>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</si>
  <si>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</si>
  <si>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</si>
  <si>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</si>
  <si>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</si>
  <si>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</si>
  <si>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</si>
  <si>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</si>
  <si>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</si>
  <si>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</si>
  <si>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</si>
  <si>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</si>
  <si>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</si>
  <si>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</si>
  <si>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</si>
  <si>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</si>
  <si>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</si>
  <si>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</si>
  <si>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</si>
  <si>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</si>
  <si>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</si>
  <si>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</si>
  <si>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</si>
  <si>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</si>
  <si>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</si>
  <si>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</si>
  <si>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</si>
  <si>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</si>
  <si>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</si>
  <si>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</si>
  <si>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</si>
  <si>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</si>
  <si>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</si>
  <si>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</si>
  <si>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</si>
  <si>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</si>
  <si>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</si>
  <si>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</si>
  <si>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</si>
  <si>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</si>
  <si>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</si>
  <si>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</si>
  <si>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</si>
  <si>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</si>
  <si>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</si>
  <si>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</si>
  <si>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</si>
  <si>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</si>
  <si>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</si>
  <si>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</si>
  <si>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</si>
  <si>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</si>
  <si>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</si>
  <si>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</si>
  <si>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</si>
  <si>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</si>
  <si>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</si>
  <si>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</si>
  <si>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</si>
  <si>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</si>
  <si>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</si>
  <si>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</si>
  <si>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</si>
  <si>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</si>
  <si>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</si>
  <si>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</si>
  <si>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</si>
  <si>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</si>
  <si>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</si>
  <si>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</si>
  <si>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</si>
  <si>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</si>
  <si>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</si>
  <si>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</si>
  <si>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</si>
  <si>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</si>
  <si>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</si>
  <si>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</si>
  <si>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</si>
  <si>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</si>
  <si>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</si>
  <si>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</si>
  <si>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</si>
  <si>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</si>
  <si>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</si>
  <si>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</si>
  <si>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</si>
  <si>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</si>
  <si>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</si>
  <si>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</si>
  <si>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</si>
  <si>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</si>
  <si>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</si>
  <si>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</si>
  <si>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</si>
  <si>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</si>
  <si>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</si>
  <si>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</si>
  <si>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</si>
  <si>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</si>
  <si>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</si>
  <si>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</si>
  <si>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</si>
  <si>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</si>
  <si>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</si>
  <si>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</si>
  <si>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</si>
  <si>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</si>
  <si>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</si>
  <si>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</si>
  <si>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</si>
  <si>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</si>
  <si>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</si>
  <si>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</si>
  <si>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</si>
  <si>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</si>
  <si>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</si>
  <si>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</si>
  <si>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</si>
  <si>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</si>
  <si>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</si>
  <si>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</si>
  <si>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</si>
  <si>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</si>
  <si>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</si>
  <si>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</si>
  <si>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</si>
  <si>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</si>
  <si>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</si>
  <si>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</si>
  <si>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</si>
  <si>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</si>
  <si>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</si>
  <si>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</si>
  <si>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</si>
  <si>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</si>
  <si>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</si>
  <si>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</si>
  <si>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</si>
  <si>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</si>
  <si>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</si>
  <si>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</si>
  <si>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</si>
  <si>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</si>
  <si>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</si>
  <si>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</si>
  <si>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</si>
  <si>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</si>
  <si>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</si>
  <si>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</si>
  <si>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</si>
  <si>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</si>
  <si>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</si>
  <si>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</si>
  <si>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</si>
  <si>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</si>
  <si>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</si>
  <si>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</si>
  <si>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</si>
  <si>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</si>
  <si>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</si>
  <si>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</si>
  <si>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</si>
  <si>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</si>
  <si>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</si>
  <si>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</si>
  <si>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</si>
  <si>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</si>
  <si>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</si>
  <si>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</si>
  <si>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</si>
  <si>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</si>
  <si>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</si>
  <si>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</si>
  <si>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</si>
  <si>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</si>
  <si>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</si>
  <si>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</si>
  <si>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</si>
  <si>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</si>
  <si>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</si>
  <si>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</si>
  <si>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</si>
  <si>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</si>
  <si>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</si>
  <si>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</si>
  <si>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</si>
  <si>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</si>
  <si>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</si>
  <si>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</si>
  <si>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</si>
  <si>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</si>
  <si>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</si>
  <si>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</si>
  <si>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</si>
  <si>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</si>
  <si>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</si>
  <si>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</si>
  <si>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</si>
  <si>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</si>
  <si>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</si>
  <si>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</si>
  <si>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</si>
  <si>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</si>
  <si>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</si>
  <si>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</si>
  <si>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</si>
  <si>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</si>
  <si>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</si>
  <si>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</si>
  <si>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</si>
  <si>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</si>
  <si>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</si>
  <si>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</si>
  <si>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</si>
  <si>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</si>
  <si>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</si>
  <si>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</si>
  <si>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</si>
  <si>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</si>
  <si>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</si>
  <si>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</si>
  <si>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</si>
  <si>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</si>
  <si>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</si>
  <si>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</si>
  <si>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</si>
  <si>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</si>
  <si>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</si>
  <si>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</si>
  <si>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</si>
  <si>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</si>
  <si>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</si>
  <si>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</si>
  <si>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</si>
  <si>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</si>
  <si>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</si>
  <si>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</si>
  <si>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</si>
  <si>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</si>
  <si>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</si>
  <si>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</si>
  <si>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</si>
  <si>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</si>
  <si>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</si>
  <si>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</si>
  <si>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</si>
  <si>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</si>
  <si>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</si>
  <si>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</si>
  <si>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</si>
  <si>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</si>
  <si>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</si>
  <si>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</si>
  <si>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</si>
  <si>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</si>
  <si>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</si>
  <si>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</si>
  <si>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</si>
  <si>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</si>
  <si>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</si>
  <si>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</si>
  <si>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</si>
  <si>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</si>
  <si>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</si>
  <si>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</si>
  <si>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</si>
  <si>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</si>
  <si>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</si>
  <si>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</si>
  <si>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</si>
  <si>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</si>
  <si>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</si>
  <si>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</si>
  <si>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</si>
  <si>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</si>
  <si>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</si>
  <si>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</si>
  <si>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</si>
  <si>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</si>
  <si>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</si>
  <si>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</si>
  <si>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</si>
  <si>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</si>
  <si>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</si>
  <si>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</si>
  <si>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</si>
  <si>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</si>
  <si>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</si>
  <si>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</si>
  <si>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</si>
  <si>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</si>
  <si>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</si>
  <si>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</si>
  <si>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</si>
  <si>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</si>
  <si>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</si>
  <si>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</si>
  <si>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</si>
  <si>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</si>
  <si>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</si>
  <si>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</si>
  <si>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</si>
  <si>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</si>
  <si>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</si>
  <si>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</si>
  <si>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</si>
  <si>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</si>
  <si>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</si>
  <si>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</si>
  <si>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</si>
  <si>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</si>
  <si>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</si>
  <si>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</si>
  <si>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</si>
  <si>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</si>
  <si>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</si>
  <si>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</si>
  <si>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</si>
  <si>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</si>
  <si>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</si>
  <si>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</si>
  <si>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</si>
  <si>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</si>
  <si>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</si>
  <si>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</si>
  <si>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</si>
  <si>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</si>
  <si>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</si>
  <si>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</si>
  <si>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</si>
  <si>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</si>
  <si>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</si>
  <si>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</si>
  <si>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</si>
  <si>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</si>
  <si>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</si>
  <si>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</si>
  <si>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</si>
  <si>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</si>
  <si>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</si>
  <si>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</si>
  <si>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</si>
  <si>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</si>
  <si>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</si>
  <si>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</si>
  <si>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</si>
  <si>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</si>
  <si>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</si>
  <si>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</si>
  <si>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</si>
  <si>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</si>
  <si>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</si>
  <si>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</si>
  <si>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</si>
  <si>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</si>
  <si>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</si>
  <si>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</si>
  <si>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</si>
  <si>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</si>
  <si>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</si>
  <si>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</si>
  <si>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</si>
  <si>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</si>
  <si>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</si>
  <si>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</si>
  <si>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</si>
  <si>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</si>
  <si>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</si>
  <si>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</si>
  <si>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</si>
  <si>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</si>
  <si>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</si>
  <si>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</si>
  <si>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</si>
  <si>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</si>
  <si>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</si>
  <si>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</si>
  <si>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</si>
  <si>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</si>
  <si>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</si>
  <si>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</si>
  <si>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</si>
  <si>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</si>
  <si>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</si>
  <si>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</si>
  <si>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</si>
  <si>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</si>
  <si>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</si>
  <si>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</si>
  <si>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</si>
  <si>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</si>
  <si>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</si>
  <si>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</si>
  <si>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</si>
  <si>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</si>
  <si>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</si>
  <si>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</si>
  <si>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</si>
  <si>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</si>
  <si>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</si>
  <si>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</si>
  <si>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</si>
  <si>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</si>
  <si>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</si>
  <si>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</si>
  <si>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</si>
  <si>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</si>
  <si>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</si>
  <si>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</si>
  <si>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</si>
  <si>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</si>
  <si>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</si>
  <si>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</si>
  <si>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</si>
  <si>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</si>
  <si>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</si>
  <si>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</si>
  <si>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</si>
  <si>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</si>
  <si>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</si>
  <si>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</si>
  <si>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</si>
  <si>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</si>
  <si>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</si>
  <si>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</si>
  <si>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</si>
  <si>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</si>
  <si>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</si>
  <si>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</si>
  <si>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</si>
  <si>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</si>
  <si>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</si>
  <si>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</si>
  <si>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</si>
  <si>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</si>
  <si>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</si>
  <si>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</si>
  <si>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</si>
  <si>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</si>
  <si>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</si>
  <si>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</si>
  <si>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</si>
  <si>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</si>
  <si>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</si>
  <si>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</si>
  <si>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</si>
  <si>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</si>
  <si>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</si>
  <si>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</si>
  <si>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</si>
  <si>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</si>
  <si>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</si>
  <si>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</si>
  <si>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</si>
  <si>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</si>
  <si>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</si>
  <si>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</si>
  <si>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</si>
  <si>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</si>
  <si>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</si>
  <si>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</si>
  <si>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</si>
  <si>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</si>
  <si>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</si>
  <si>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</si>
  <si>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</si>
  <si>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</si>
  <si>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</si>
  <si>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</si>
  <si>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</si>
  <si>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</si>
  <si>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</si>
  <si>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</si>
  <si>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</si>
  <si>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</si>
  <si>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</si>
  <si>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</si>
  <si>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</si>
  <si>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</si>
  <si>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</si>
  <si>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</si>
  <si>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</si>
  <si>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</si>
  <si>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</si>
  <si>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</si>
  <si>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</si>
  <si>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</si>
  <si>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</si>
  <si>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</si>
  <si>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</si>
  <si>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</si>
  <si>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</si>
  <si>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</si>
  <si>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</si>
  <si>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</si>
  <si>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</si>
  <si>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</si>
  <si>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</si>
  <si>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</si>
  <si>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</si>
  <si>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</si>
  <si>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</si>
  <si>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</si>
  <si>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</si>
  <si>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</si>
  <si>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</si>
  <si>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</si>
  <si>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</si>
  <si>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</si>
  <si>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</si>
  <si>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</si>
  <si>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</si>
  <si>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</si>
  <si>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</si>
  <si>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</si>
  <si>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</si>
  <si>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</si>
  <si>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</si>
  <si>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</si>
  <si>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</si>
  <si>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</si>
  <si>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</si>
  <si>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</si>
  <si>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</si>
  <si>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</si>
  <si>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</si>
  <si>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</si>
  <si>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</si>
  <si>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</si>
  <si>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</si>
  <si>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</si>
  <si>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</si>
  <si>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</si>
  <si>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</si>
  <si>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</si>
  <si>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</si>
  <si>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</si>
  <si>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</si>
  <si>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</si>
  <si>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</si>
  <si>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</si>
  <si>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</si>
  <si>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</si>
  <si>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</si>
  <si>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</si>
  <si>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</si>
  <si>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</si>
  <si>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</si>
  <si>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</si>
  <si>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</si>
  <si>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</si>
  <si>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</si>
  <si>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</si>
  <si>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</si>
  <si>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</si>
  <si>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</si>
  <si>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</si>
  <si>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</si>
  <si>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</si>
  <si>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</si>
  <si>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</si>
  <si>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</si>
  <si>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</si>
  <si>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</si>
  <si>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</si>
  <si>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</si>
  <si>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</si>
  <si>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</si>
  <si>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</si>
  <si>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</si>
  <si>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</si>
  <si>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</si>
  <si>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</si>
  <si>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</si>
  <si>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</si>
  <si>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</si>
  <si>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</si>
  <si>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</si>
  <si>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</si>
  <si>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</si>
  <si>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</si>
  <si>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</si>
  <si>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</si>
  <si>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</si>
  <si>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</si>
  <si>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</si>
  <si>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</si>
  <si>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</si>
  <si>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</si>
  <si>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</si>
  <si>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</si>
  <si>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</si>
  <si>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</si>
  <si>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</si>
  <si>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</si>
  <si>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</si>
  <si>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</si>
  <si>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</si>
  <si>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</si>
  <si>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</si>
  <si>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</si>
  <si>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</si>
  <si>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</si>
  <si>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</si>
  <si>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</si>
  <si>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</si>
  <si>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</si>
  <si>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</si>
  <si>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</si>
  <si>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</si>
  <si>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</si>
  <si>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</si>
  <si>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</si>
  <si>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</si>
  <si>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</si>
  <si>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</si>
  <si>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</si>
  <si>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</si>
  <si>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</si>
  <si>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</si>
  <si>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</si>
  <si>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</si>
  <si>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</si>
  <si>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</si>
  <si>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</si>
  <si>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</si>
  <si>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</si>
  <si>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</si>
  <si>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</si>
  <si>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</si>
  <si>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</si>
  <si>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</si>
  <si>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</si>
  <si>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</si>
  <si>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</si>
  <si>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</si>
  <si>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</si>
  <si>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</si>
  <si>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</si>
  <si>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</si>
  <si>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</si>
  <si>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</si>
  <si>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</si>
  <si>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</si>
  <si>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</si>
  <si>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</si>
  <si>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</si>
  <si>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</si>
  <si>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</si>
  <si>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</si>
  <si>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</si>
  <si>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</si>
  <si>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</si>
  <si>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</si>
  <si>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</si>
  <si>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</si>
  <si>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</si>
  <si>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</si>
  <si>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</si>
  <si>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</si>
  <si>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</si>
  <si>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</si>
  <si>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</si>
  <si>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</si>
  <si>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</si>
  <si>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</si>
  <si>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</si>
  <si>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</si>
  <si>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</si>
  <si>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</si>
  <si>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</si>
  <si>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</si>
  <si>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</si>
  <si>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</si>
  <si>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</si>
  <si>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</si>
  <si>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</si>
  <si>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</si>
  <si>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</si>
  <si>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</si>
  <si>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</si>
  <si>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</si>
  <si>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</si>
  <si>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</si>
  <si>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</si>
  <si>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</si>
  <si>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</si>
  <si>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</si>
  <si>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</si>
  <si>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</si>
  <si>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</si>
  <si>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</si>
  <si>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</si>
  <si>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</si>
  <si>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</si>
  <si>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</si>
  <si>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</si>
  <si>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</si>
  <si>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</si>
  <si>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</si>
  <si>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</si>
  <si>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</si>
  <si>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</si>
  <si>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</si>
  <si>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</si>
  <si>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</si>
  <si>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</si>
  <si>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</si>
  <si>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</si>
  <si>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</si>
  <si>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</si>
  <si>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</si>
  <si>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</si>
  <si>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</si>
  <si>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</si>
  <si>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</si>
  <si>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</si>
  <si>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</si>
  <si>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</si>
  <si>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</si>
  <si>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</si>
  <si>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</si>
  <si>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</si>
  <si>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</si>
  <si>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</si>
  <si>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</si>
  <si>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</si>
  <si>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</si>
  <si>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</si>
  <si>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</si>
  <si>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</si>
  <si>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</si>
  <si>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</si>
  <si>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</si>
  <si>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</si>
  <si>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</si>
  <si>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</si>
  <si>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</si>
  <si>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</si>
  <si>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</si>
  <si>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</si>
  <si>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</si>
  <si>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</si>
  <si>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</si>
  <si>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</si>
  <si>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</si>
  <si>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</si>
  <si>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</si>
  <si>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</si>
  <si>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</si>
  <si>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</si>
  <si>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</si>
  <si>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</si>
  <si>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</si>
  <si>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</si>
  <si>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</si>
  <si>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</si>
  <si>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</si>
  <si>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</si>
  <si>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</si>
  <si>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</si>
  <si>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</si>
  <si>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</si>
  <si>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</si>
  <si>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</si>
  <si>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</si>
  <si>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</si>
  <si>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</si>
  <si>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</si>
  <si>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</si>
  <si>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</si>
  <si>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</si>
  <si>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</si>
  <si>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</si>
  <si>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</si>
  <si>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</si>
  <si>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</si>
  <si>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</si>
  <si>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</si>
  <si>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</si>
  <si>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</si>
  <si>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</si>
  <si>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</si>
  <si>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</si>
  <si>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</si>
  <si>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</si>
  <si>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</si>
  <si>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</si>
  <si>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</si>
  <si>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</si>
  <si>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</si>
  <si>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</si>
  <si>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</si>
  <si>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</si>
  <si>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</si>
  <si>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</si>
  <si>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</si>
  <si>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</si>
  <si>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</si>
  <si>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</si>
  <si>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</si>
  <si>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</si>
  <si>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</si>
  <si>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</si>
  <si>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</si>
  <si>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</si>
  <si>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</si>
  <si>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</si>
  <si>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</si>
  <si>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</si>
  <si>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</si>
  <si>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</si>
  <si>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</si>
  <si>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</si>
  <si>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</si>
  <si>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</si>
  <si>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</si>
  <si>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</si>
  <si>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</si>
  <si>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</si>
  <si>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</si>
  <si>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</si>
  <si>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</si>
  <si>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</si>
  <si>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</si>
  <si>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</si>
  <si>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</si>
  <si>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</si>
  <si>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</si>
  <si>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</si>
  <si>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</si>
  <si>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</si>
  <si>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</si>
  <si>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</si>
  <si>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</si>
  <si>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</si>
  <si>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</si>
  <si>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</si>
  <si>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</si>
  <si>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</si>
  <si>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</si>
  <si>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</si>
  <si>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</si>
  <si>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</si>
  <si>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</si>
  <si>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</si>
  <si>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</si>
  <si>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</si>
  <si>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</si>
  <si>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</si>
  <si>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</si>
  <si>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</si>
  <si>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</si>
  <si>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</si>
  <si>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</si>
  <si>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</si>
  <si>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</si>
  <si>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</si>
  <si>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</si>
  <si>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</si>
  <si>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</si>
  <si>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</si>
  <si>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</si>
  <si>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</si>
  <si>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</si>
  <si>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</si>
  <si>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</si>
  <si>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</si>
  <si>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</si>
  <si>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</si>
  <si>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</si>
  <si>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</si>
  <si>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</si>
  <si>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</si>
  <si>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</si>
  <si>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</si>
  <si>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</si>
  <si>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</si>
  <si>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</si>
  <si>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</si>
  <si>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</si>
  <si>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</si>
  <si>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</si>
  <si>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</si>
  <si>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</si>
  <si>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</si>
  <si>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</si>
  <si>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</si>
  <si>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</si>
  <si>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</si>
  <si>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</si>
  <si>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</si>
  <si>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</si>
  <si>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</si>
  <si>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</si>
  <si>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</si>
  <si>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</si>
  <si>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</si>
  <si>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</si>
  <si>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</si>
  <si>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</si>
  <si>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</si>
  <si>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</si>
  <si>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</si>
  <si>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</si>
  <si>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</si>
  <si>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</si>
  <si>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</si>
  <si>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</si>
  <si>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</si>
  <si>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</si>
  <si>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</si>
  <si>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</si>
  <si>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</si>
  <si>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</si>
  <si>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</si>
  <si>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</si>
  <si>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</si>
  <si>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</si>
  <si>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</si>
  <si>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</si>
  <si>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</si>
  <si>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</si>
  <si>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</si>
  <si>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</si>
  <si>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</si>
  <si>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</si>
  <si>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</si>
  <si>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</si>
  <si>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</si>
  <si>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</si>
  <si>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</si>
  <si>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</si>
  <si>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</si>
  <si>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</si>
  <si>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</si>
  <si>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</si>
  <si>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</si>
  <si>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</si>
  <si>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</si>
  <si>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</si>
  <si>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</si>
  <si>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</si>
  <si>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</si>
  <si>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</si>
  <si>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</si>
  <si>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</si>
  <si>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</si>
  <si>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</si>
  <si>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</si>
  <si>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</si>
  <si>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</si>
  <si>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</si>
  <si>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</si>
  <si>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</si>
  <si>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</si>
  <si>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</si>
  <si>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</si>
  <si>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</si>
  <si>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</si>
  <si>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</si>
  <si>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</si>
  <si>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</si>
  <si>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</si>
  <si>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</si>
  <si>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</si>
  <si>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</si>
  <si>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</si>
  <si>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</si>
  <si>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</si>
  <si>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</si>
  <si>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</si>
  <si>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</si>
  <si>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</si>
  <si>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</si>
  <si>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</si>
  <si>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</si>
  <si>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</si>
  <si>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</si>
  <si>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</si>
  <si>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</si>
  <si>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</si>
  <si>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</si>
  <si>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</si>
  <si>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</si>
  <si>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</si>
  <si>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</si>
  <si>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</si>
  <si>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</si>
  <si>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</si>
  <si>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</si>
  <si>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</si>
  <si>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</si>
  <si>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</si>
  <si>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</si>
  <si>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</si>
  <si>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</si>
  <si>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</si>
  <si>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</si>
  <si>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</si>
  <si>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</si>
  <si>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</si>
  <si>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</si>
  <si>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</si>
  <si>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</si>
  <si>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</si>
  <si>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</si>
  <si>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</si>
  <si>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</si>
  <si>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</si>
  <si>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</si>
  <si>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</si>
  <si>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</si>
  <si>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</si>
  <si>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</si>
  <si>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</si>
  <si>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</si>
  <si>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</si>
  <si>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</si>
  <si>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</si>
  <si>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</si>
  <si>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</si>
  <si>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</si>
  <si>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</si>
  <si>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</si>
  <si>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</si>
  <si>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</si>
  <si>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</si>
  <si>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</si>
  <si>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</si>
  <si>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</si>
  <si>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</si>
  <si>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</si>
  <si>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</si>
  <si>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</si>
  <si>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</si>
  <si>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</si>
  <si>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</si>
  <si>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</si>
  <si>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</si>
  <si>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</si>
  <si>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</si>
  <si>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</si>
  <si>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</si>
  <si>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</si>
  <si>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</si>
  <si>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</si>
  <si>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</si>
  <si>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</si>
  <si>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</si>
  <si>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</si>
  <si>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</si>
  <si>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</si>
  <si>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</si>
  <si>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</si>
  <si>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</si>
  <si>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</si>
  <si>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</si>
  <si>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</si>
  <si>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</si>
  <si>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</si>
  <si>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</si>
  <si>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</si>
  <si>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</si>
  <si>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</si>
  <si>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</si>
  <si>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</si>
  <si>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</si>
  <si>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</si>
  <si>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</si>
  <si>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</si>
  <si>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</si>
  <si>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</si>
  <si>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</si>
  <si>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</si>
  <si>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</si>
  <si>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</si>
  <si>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</si>
  <si>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</si>
  <si>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</si>
  <si>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</si>
  <si>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</si>
  <si>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</si>
  <si>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</si>
  <si>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</si>
  <si>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</si>
  <si>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</si>
  <si>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</si>
  <si>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</si>
  <si>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</si>
  <si>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</si>
  <si>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</si>
  <si>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</si>
  <si>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</si>
  <si>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</si>
  <si>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</si>
  <si>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</si>
  <si>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</si>
  <si>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</si>
  <si>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</si>
  <si>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</si>
  <si>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</si>
  <si>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</si>
  <si>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</si>
  <si>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</si>
  <si>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</si>
  <si>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</si>
  <si>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</si>
  <si>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</si>
  <si>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</si>
  <si>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</si>
  <si>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</si>
  <si>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</si>
  <si>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</si>
  <si>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</si>
  <si>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</si>
  <si>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</si>
  <si>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</si>
  <si>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</si>
  <si>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</si>
  <si>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</si>
  <si>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</si>
  <si>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</si>
  <si>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</si>
  <si>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</si>
  <si>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</si>
  <si>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</si>
  <si>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</si>
  <si>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</si>
  <si>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</si>
  <si>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</si>
  <si>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</si>
  <si>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</si>
  <si>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</si>
  <si>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</si>
  <si>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</si>
  <si>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</si>
  <si>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</si>
  <si>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</si>
  <si>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</si>
  <si>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</si>
  <si>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</si>
  <si>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</si>
  <si>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</si>
  <si>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</si>
  <si>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</si>
  <si>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</si>
  <si>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</si>
  <si>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</si>
  <si>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</si>
  <si>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</si>
  <si>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</si>
  <si>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</si>
  <si>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</si>
  <si>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</si>
  <si>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</si>
  <si>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</si>
  <si>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</si>
  <si>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</si>
  <si>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</si>
  <si>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</si>
  <si>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</si>
  <si>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</si>
  <si>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</si>
  <si>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</si>
  <si>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</si>
  <si>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</si>
  <si>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</si>
  <si>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</si>
  <si>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</si>
  <si>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</si>
  <si>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</si>
  <si>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</si>
  <si>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</si>
  <si>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</si>
  <si>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</si>
  <si>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</si>
  <si>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</si>
  <si>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</si>
  <si>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</si>
  <si>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</si>
  <si>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</si>
  <si>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</si>
  <si>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</si>
  <si>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</si>
  <si>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</si>
  <si>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</si>
  <si>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</si>
  <si>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</si>
  <si>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</si>
  <si>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</si>
  <si>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</si>
  <si>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</si>
  <si>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</si>
  <si>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</si>
  <si>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</si>
  <si>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</si>
  <si>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</si>
  <si>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</si>
  <si>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</si>
  <si>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</si>
  <si>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</si>
  <si>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</si>
  <si>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</si>
  <si>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</si>
  <si>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</si>
  <si>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</si>
  <si>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</si>
  <si>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</si>
  <si>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</si>
  <si>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</si>
  <si>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</si>
  <si>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</si>
  <si>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</si>
  <si>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</si>
  <si>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</si>
  <si>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</si>
  <si>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</si>
  <si>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</si>
  <si>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</si>
  <si>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</si>
  <si>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</si>
  <si>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</si>
  <si>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</si>
  <si>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</si>
  <si>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</si>
  <si>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</si>
  <si>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</si>
  <si>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</si>
  <si>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</si>
  <si>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</si>
  <si>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</si>
  <si>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</si>
  <si>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</si>
  <si>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</si>
  <si>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</si>
  <si>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</si>
  <si>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</si>
  <si>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</si>
  <si>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</si>
  <si>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</si>
  <si>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</si>
  <si>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</si>
  <si>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</si>
  <si>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</si>
  <si>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</si>
  <si>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</si>
  <si>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</si>
  <si>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</si>
  <si>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</si>
  <si>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</si>
  <si>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</si>
  <si>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</si>
  <si>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</si>
  <si>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</si>
  <si>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</si>
  <si>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</si>
  <si>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</si>
  <si>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</si>
  <si>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</si>
  <si>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</si>
  <si>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</si>
  <si>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</si>
  <si>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</si>
  <si>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</si>
  <si>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</si>
  <si>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</si>
  <si>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</si>
  <si>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</si>
  <si>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</si>
  <si>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</si>
  <si>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</si>
  <si>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</si>
  <si>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</si>
  <si>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</si>
  <si>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</si>
  <si>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</si>
  <si>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</si>
  <si>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</si>
  <si>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</si>
  <si>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</si>
  <si>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</si>
  <si>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</si>
  <si>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</si>
  <si>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</si>
  <si>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</si>
  <si>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</si>
  <si>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</si>
  <si>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</si>
  <si>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</si>
  <si>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</si>
  <si>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</si>
  <si>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</si>
  <si>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</si>
  <si>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</si>
  <si>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</si>
  <si>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</si>
  <si>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</si>
  <si>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</si>
  <si>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</si>
  <si>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</si>
  <si>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</si>
  <si>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</si>
  <si>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</si>
  <si>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</si>
  <si>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</si>
  <si>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</si>
  <si>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</si>
  <si>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</si>
  <si>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</si>
  <si>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</si>
  <si>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</si>
  <si>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</si>
  <si>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</si>
  <si>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</si>
  <si>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</si>
  <si>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</si>
  <si>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</si>
  <si>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</si>
  <si>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</si>
  <si>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</si>
  <si>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</si>
  <si>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</si>
  <si>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</si>
  <si>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</si>
  <si>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</si>
  <si>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</si>
  <si>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</si>
  <si>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</si>
  <si>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</si>
  <si>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</si>
  <si>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</si>
  <si>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</si>
  <si>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</si>
  <si>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</si>
  <si>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</si>
  <si>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</si>
  <si>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</si>
  <si>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</si>
  <si>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</si>
  <si>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</si>
  <si>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</si>
  <si>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</si>
  <si>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</si>
  <si>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</si>
  <si>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</si>
  <si>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</si>
  <si>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</si>
  <si>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</si>
  <si>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</si>
  <si>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</si>
  <si>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</si>
  <si>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</si>
  <si>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</si>
  <si>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</si>
  <si>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</si>
  <si>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</si>
  <si>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</si>
  <si>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</si>
  <si>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</si>
  <si>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</si>
  <si>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</si>
  <si>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</si>
  <si>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</si>
  <si>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</si>
  <si>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</si>
  <si>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</si>
  <si>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</si>
  <si>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</si>
  <si>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</si>
  <si>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</si>
  <si>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</si>
  <si>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</si>
  <si>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</si>
  <si>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</si>
  <si>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</si>
  <si>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</si>
  <si>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</si>
  <si>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</si>
  <si>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</si>
  <si>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</si>
  <si>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</si>
  <si>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</si>
  <si>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</si>
  <si>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</si>
  <si>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</si>
  <si>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</si>
  <si>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</si>
  <si>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</si>
  <si>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</si>
  <si>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</si>
  <si>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</si>
  <si>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</si>
  <si>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</si>
  <si>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</si>
  <si>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</si>
  <si>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</si>
  <si>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</si>
  <si>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</si>
  <si>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</si>
  <si>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</si>
  <si>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</si>
  <si>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</si>
  <si>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</si>
  <si>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</si>
  <si>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</si>
  <si>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</si>
  <si>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</si>
  <si>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</si>
  <si>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</si>
  <si>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</si>
  <si>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</si>
  <si>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</si>
  <si>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</si>
  <si>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</si>
  <si>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</si>
  <si>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</si>
  <si>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</si>
  <si>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</si>
  <si>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</si>
  <si>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</si>
  <si>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</si>
  <si>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</si>
  <si>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</si>
  <si>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</si>
  <si>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</si>
  <si>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</si>
  <si>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</si>
  <si>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</si>
  <si>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</si>
  <si>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</si>
  <si>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</si>
  <si>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</si>
  <si>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</si>
  <si>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</si>
  <si>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</si>
  <si>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</si>
  <si>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</si>
  <si>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</si>
  <si>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</si>
  <si>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</si>
  <si>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</si>
  <si>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</si>
  <si>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</si>
  <si>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</si>
  <si>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</si>
  <si>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</si>
  <si>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</si>
  <si>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</si>
  <si>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</si>
  <si>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</si>
  <si>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</si>
  <si>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</si>
  <si>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</si>
  <si>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</si>
  <si>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</si>
  <si>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</si>
  <si>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</si>
  <si>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</si>
  <si>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</si>
  <si>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</si>
  <si>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</si>
  <si>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</si>
  <si>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</si>
  <si>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</si>
  <si>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</si>
  <si>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</si>
  <si>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</si>
  <si>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</si>
  <si>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</si>
  <si>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</si>
  <si>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</si>
  <si>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</si>
  <si>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</si>
  <si>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</si>
  <si>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</si>
  <si>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</si>
  <si>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</si>
  <si>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</si>
  <si>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</si>
  <si>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</si>
  <si>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</si>
  <si>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</si>
  <si>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</si>
  <si>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</si>
  <si>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</si>
  <si>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</si>
  <si>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</si>
  <si>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</si>
  <si>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</si>
  <si>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</si>
  <si>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</si>
  <si>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</si>
  <si>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</si>
  <si>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</si>
  <si>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</si>
  <si>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</si>
  <si>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</si>
  <si>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</si>
  <si>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</si>
  <si>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</si>
  <si>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</si>
  <si>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</si>
  <si>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</si>
  <si>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</si>
  <si>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</si>
  <si>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</si>
  <si>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</si>
  <si>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</si>
  <si>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</si>
  <si>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</si>
  <si>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</si>
  <si>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</si>
  <si>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</si>
  <si>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</si>
  <si>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</si>
  <si>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</si>
  <si>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</si>
  <si>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</si>
  <si>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</si>
  <si>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</si>
  <si>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</si>
  <si>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</si>
  <si>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</si>
  <si>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</si>
  <si>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</si>
  <si>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</si>
  <si>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</si>
  <si>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</si>
  <si>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</si>
  <si>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</si>
  <si>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</si>
  <si>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</si>
  <si>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</si>
  <si>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</si>
  <si>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</si>
  <si>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</si>
  <si>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</si>
  <si>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</si>
  <si>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</si>
  <si>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</si>
  <si>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</si>
  <si>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</si>
  <si>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</si>
  <si>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</si>
  <si>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</si>
  <si>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</si>
  <si>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</si>
  <si>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</si>
  <si>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</si>
  <si>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</si>
  <si>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</si>
  <si>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</si>
  <si>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</si>
  <si>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</si>
  <si>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</si>
  <si>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</si>
  <si>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</si>
  <si>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</si>
  <si>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</si>
  <si>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</si>
  <si>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</si>
  <si>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</si>
  <si>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</si>
  <si>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</si>
  <si>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</si>
  <si>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</si>
  <si>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</si>
  <si>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</si>
  <si>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</si>
  <si>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</si>
  <si>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</si>
  <si>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</si>
  <si>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</si>
  <si>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</si>
  <si>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</si>
  <si>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</si>
  <si>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</si>
  <si>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</si>
  <si>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</si>
  <si>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</si>
  <si>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</si>
  <si>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</si>
  <si>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</si>
  <si>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</si>
  <si>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</si>
  <si>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</si>
  <si>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</si>
  <si>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</si>
  <si>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</si>
  <si>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</si>
  <si>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</si>
  <si>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</si>
  <si>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</si>
  <si>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</si>
  <si>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</si>
  <si>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</si>
  <si>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</si>
  <si>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</si>
  <si>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</si>
  <si>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</si>
  <si>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</si>
  <si>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</si>
  <si>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</si>
  <si>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</si>
  <si>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</si>
  <si>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</si>
  <si>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</si>
  <si>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</si>
  <si>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</si>
  <si>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</si>
  <si>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</si>
  <si>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</si>
  <si>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</si>
  <si>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</si>
  <si>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</si>
  <si>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</si>
  <si>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</si>
  <si>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</si>
  <si>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</si>
  <si>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</si>
  <si>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</si>
  <si>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</si>
  <si>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</si>
  <si>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</si>
  <si>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</si>
  <si>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</si>
  <si>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</si>
  <si>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</si>
  <si>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</si>
  <si>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</si>
  <si>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</si>
  <si>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</si>
  <si>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</si>
  <si>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</si>
  <si>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</si>
  <si>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</si>
  <si>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</si>
  <si>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</si>
  <si>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</si>
  <si>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</si>
  <si>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</si>
  <si>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</si>
  <si>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</si>
  <si>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</si>
  <si>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</si>
  <si>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</si>
  <si>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</si>
  <si>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</si>
  <si>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</si>
  <si>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</si>
  <si>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</si>
  <si>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</si>
  <si>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</si>
  <si>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</si>
  <si>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</si>
  <si>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</si>
  <si>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</si>
  <si>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</si>
  <si>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</si>
  <si>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</si>
  <si>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</si>
  <si>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</si>
  <si>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</si>
  <si>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</si>
  <si>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</si>
  <si>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</si>
  <si>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</si>
  <si>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</si>
  <si>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</si>
  <si>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</si>
  <si>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</si>
  <si>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</si>
  <si>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</si>
  <si>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</si>
  <si>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</si>
  <si>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</si>
  <si>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</si>
  <si>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</si>
  <si>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</si>
  <si>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</si>
  <si>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</si>
  <si>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</si>
  <si>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</si>
  <si>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</si>
  <si>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</si>
  <si>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</si>
  <si>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</si>
  <si>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</si>
  <si>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</si>
  <si>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</si>
  <si>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</si>
  <si>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</si>
  <si>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</si>
  <si>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</si>
  <si>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</si>
  <si>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</si>
  <si>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</si>
  <si>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</si>
  <si>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</si>
  <si>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</si>
  <si>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</si>
  <si>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</si>
  <si>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</si>
  <si>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</si>
  <si>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</si>
  <si>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</si>
  <si>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</si>
  <si>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</si>
  <si>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</si>
  <si>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</si>
  <si>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</si>
  <si>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</si>
  <si>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</si>
  <si>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</si>
  <si>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</si>
  <si>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</si>
  <si>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</si>
  <si>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</si>
  <si>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</si>
  <si>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</si>
  <si>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</si>
  <si>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</si>
  <si>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</si>
  <si>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</si>
  <si>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</si>
  <si>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</si>
  <si>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</si>
  <si>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</si>
  <si>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</si>
  <si>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</si>
  <si>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</si>
  <si>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</si>
  <si>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</si>
  <si>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</si>
  <si>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</si>
  <si>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</si>
  <si>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</si>
  <si>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</si>
  <si>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</si>
  <si>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</si>
  <si>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</si>
  <si>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</si>
  <si>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</si>
  <si>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</si>
  <si>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</si>
  <si>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</si>
  <si>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</si>
  <si>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</si>
  <si>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</si>
  <si>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</si>
  <si>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</si>
  <si>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</si>
  <si>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</si>
  <si>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</si>
  <si>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</si>
  <si>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</si>
  <si>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</si>
  <si>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</si>
  <si>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</si>
  <si>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</si>
  <si>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</si>
  <si>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</si>
  <si>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</si>
  <si>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</si>
  <si>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</si>
  <si>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</si>
  <si>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</si>
  <si>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</si>
  <si>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</si>
  <si>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</si>
  <si>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</si>
  <si>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</si>
  <si>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</si>
  <si>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</si>
  <si>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</si>
  <si>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</si>
  <si>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</si>
  <si>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</si>
  <si>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</si>
  <si>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</si>
  <si>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</si>
  <si>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</si>
  <si>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</si>
  <si>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</si>
  <si>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</si>
  <si>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</si>
  <si>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</si>
  <si>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</si>
  <si>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</si>
  <si>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</si>
  <si>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</si>
  <si>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</si>
  <si>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</si>
  <si>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</si>
  <si>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</si>
  <si>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</si>
  <si>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</si>
  <si>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</si>
  <si>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</si>
  <si>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</si>
  <si>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</si>
  <si>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</si>
  <si>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</si>
  <si>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</si>
  <si>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</si>
  <si>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</si>
  <si>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</si>
  <si>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</si>
  <si>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</si>
  <si>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</si>
  <si>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</si>
  <si>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</si>
  <si>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</si>
  <si>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</si>
  <si>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</si>
  <si>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</si>
  <si>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</si>
  <si>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</si>
  <si>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</si>
  <si>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</si>
  <si>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</si>
  <si>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</si>
  <si>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</si>
  <si>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</si>
  <si>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</si>
  <si>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</si>
  <si>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</si>
  <si>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</si>
  <si>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</si>
  <si>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</si>
  <si>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</si>
  <si>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</si>
  <si>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</si>
  <si>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</si>
  <si>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</si>
  <si>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</si>
  <si>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</si>
  <si>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</si>
  <si>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</si>
  <si>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</si>
  <si>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</si>
  <si>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</si>
  <si>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</si>
  <si>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</si>
  <si>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</si>
  <si>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</si>
  <si>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</si>
  <si>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</si>
  <si>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</si>
  <si>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</si>
  <si>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</si>
  <si>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</si>
  <si>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</si>
  <si>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</si>
  <si>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</si>
  <si>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</si>
  <si>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</si>
  <si>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</si>
  <si>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</si>
  <si>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</si>
  <si>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</si>
  <si>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</si>
  <si>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</si>
  <si>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</si>
  <si>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</si>
  <si>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</si>
  <si>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</si>
  <si>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</si>
  <si>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</si>
  <si>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</si>
  <si>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</si>
  <si>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</si>
  <si>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</si>
  <si>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</si>
  <si>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</si>
  <si>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</si>
  <si>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</si>
  <si>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</si>
  <si>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</si>
  <si>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</si>
  <si>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</si>
  <si>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</si>
  <si>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</si>
  <si>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</si>
  <si>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</si>
  <si>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</si>
  <si>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</si>
  <si>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</si>
  <si>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</si>
  <si>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</si>
  <si>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</si>
  <si>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</si>
  <si>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</si>
  <si>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</si>
  <si>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</si>
  <si>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</si>
  <si>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</si>
  <si>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</si>
  <si>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</si>
  <si>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</si>
  <si>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</si>
  <si>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</si>
  <si>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</si>
  <si>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</si>
  <si>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</si>
  <si>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</si>
  <si>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</si>
  <si>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</si>
  <si>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</si>
  <si>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</si>
  <si>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</si>
  <si>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</si>
  <si>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</si>
  <si>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</si>
  <si>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</si>
  <si>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</si>
  <si>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</si>
  <si>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</si>
  <si>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</si>
  <si>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</si>
  <si>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</si>
  <si>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</si>
  <si>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</si>
  <si>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</si>
  <si>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</si>
  <si>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</si>
  <si>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</si>
  <si>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</si>
  <si>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</si>
  <si>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</si>
  <si>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</si>
  <si>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</si>
  <si>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</si>
  <si>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</si>
  <si>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</si>
  <si>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</si>
  <si>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</si>
  <si>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</si>
  <si>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</si>
  <si>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</si>
  <si>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</si>
  <si>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</si>
  <si>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</si>
  <si>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</si>
  <si>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</si>
  <si>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</si>
  <si>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</si>
  <si>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</si>
  <si>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</si>
  <si>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</si>
  <si>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</si>
  <si>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</si>
  <si>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</si>
  <si>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</si>
  <si>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</si>
  <si>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</si>
  <si>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</si>
  <si>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</si>
  <si>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</si>
  <si>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</si>
  <si>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</si>
  <si>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</si>
  <si>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</si>
  <si>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</si>
  <si>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</si>
  <si>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</si>
  <si>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</si>
  <si>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</si>
  <si>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</si>
  <si>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</si>
  <si>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</si>
  <si>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</si>
  <si>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</si>
  <si>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</si>
  <si>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</si>
  <si>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</si>
  <si>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</si>
  <si>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</si>
  <si>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</si>
  <si>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</si>
  <si>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</si>
  <si>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</si>
  <si>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</si>
  <si>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</si>
  <si>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</si>
  <si>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</si>
  <si>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</si>
  <si>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</si>
  <si>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</si>
  <si>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</si>
  <si>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</si>
  <si>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</si>
  <si>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</si>
  <si>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</si>
  <si>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</si>
  <si>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</si>
  <si>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</si>
  <si>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</si>
  <si>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</si>
  <si>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</si>
  <si>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</si>
  <si>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</si>
  <si>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</si>
  <si>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</si>
  <si>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</si>
  <si>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</si>
  <si>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</si>
  <si>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</si>
  <si>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</si>
  <si>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</si>
  <si>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</si>
  <si>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</si>
  <si>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</si>
  <si>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</si>
  <si>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</si>
  <si>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</si>
  <si>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</si>
  <si>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</si>
  <si>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</si>
  <si>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</si>
  <si>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</si>
  <si>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</si>
  <si>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</si>
  <si>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</si>
  <si>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</si>
  <si>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</si>
  <si>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</si>
  <si>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</si>
  <si>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</si>
  <si>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</si>
  <si>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</si>
  <si>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</si>
  <si>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</si>
  <si>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</si>
  <si>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</si>
  <si>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</si>
  <si>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</si>
  <si>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</si>
  <si>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</si>
  <si>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</si>
  <si>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</si>
  <si>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</si>
  <si>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</si>
  <si>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</si>
  <si>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</si>
  <si>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</si>
  <si>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</si>
  <si>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</si>
  <si>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</si>
  <si>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</si>
  <si>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</si>
  <si>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</si>
  <si>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</si>
  <si>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</si>
  <si>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</si>
  <si>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</si>
  <si>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</si>
  <si>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</si>
  <si>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</si>
  <si>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</si>
  <si>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</si>
  <si>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</si>
  <si>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</si>
  <si>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</si>
  <si>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</si>
  <si>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</si>
  <si>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</si>
  <si>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</si>
  <si>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</si>
  <si>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</si>
  <si>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</si>
  <si>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</si>
  <si>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</si>
  <si>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</si>
  <si>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</si>
  <si>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</si>
  <si>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</si>
  <si>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</si>
  <si>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</si>
  <si>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</si>
  <si>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</si>
  <si>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</si>
  <si>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</si>
  <si>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</si>
  <si>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</si>
  <si>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</si>
  <si>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</si>
  <si>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</si>
  <si>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</si>
  <si>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</si>
  <si>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</si>
  <si>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</si>
  <si>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</si>
  <si>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</si>
  <si>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</si>
  <si>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</si>
  <si>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</si>
  <si>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</si>
  <si>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</si>
  <si>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</si>
  <si>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</si>
  <si>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</si>
  <si>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</si>
  <si>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</si>
  <si>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</si>
  <si>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</si>
  <si>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</si>
  <si>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</si>
  <si>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</si>
  <si>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</si>
  <si>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</si>
  <si>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</si>
  <si>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</si>
  <si>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</si>
  <si>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</si>
  <si>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</si>
  <si>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</si>
  <si>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</si>
  <si>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</si>
  <si>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</si>
  <si>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</si>
  <si>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</si>
  <si>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</si>
  <si>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</si>
  <si>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</si>
  <si>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</si>
  <si>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</si>
  <si>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</si>
  <si>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</si>
  <si>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</si>
  <si>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</si>
  <si>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</si>
  <si>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</si>
  <si>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</si>
  <si>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</si>
  <si>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</si>
  <si>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</si>
  <si>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</si>
  <si>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</si>
  <si>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</si>
  <si>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</si>
  <si>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</si>
  <si>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</si>
  <si>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</si>
  <si>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</si>
  <si>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</si>
  <si>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</si>
  <si>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</si>
  <si>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</si>
  <si>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</si>
  <si>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</si>
  <si>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</si>
  <si>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</si>
  <si>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</si>
  <si>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</si>
  <si>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</si>
  <si>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</si>
  <si>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</si>
  <si>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</si>
  <si>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</si>
  <si>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</si>
  <si>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</si>
  <si>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</si>
  <si>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</si>
  <si>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</si>
  <si>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</si>
  <si>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</si>
  <si>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</si>
  <si>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</si>
  <si>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</si>
  <si>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</si>
  <si>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</si>
  <si>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</si>
  <si>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</si>
  <si>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</si>
  <si>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</si>
  <si>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</si>
  <si>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</si>
  <si>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</si>
  <si>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</si>
  <si>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</si>
  <si>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</si>
  <si>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</si>
  <si>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</si>
  <si>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</si>
  <si>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</si>
  <si>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</si>
  <si>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</si>
  <si>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</si>
  <si>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</si>
  <si>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</si>
  <si>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</si>
  <si>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</si>
  <si>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</si>
  <si>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</si>
  <si>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</si>
  <si>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</si>
  <si>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</si>
  <si>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</si>
  <si>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</si>
  <si>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</si>
  <si>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</si>
  <si>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</si>
  <si>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</si>
  <si>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</si>
  <si>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</si>
  <si>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</si>
  <si>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</si>
  <si>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</si>
  <si>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</si>
  <si>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</si>
  <si>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</si>
  <si>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</si>
  <si>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</si>
  <si>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</si>
  <si>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</si>
  <si>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</si>
  <si>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</si>
  <si>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</si>
  <si>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</si>
  <si>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</si>
  <si>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</si>
  <si>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</si>
  <si>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</si>
  <si>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</si>
  <si>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</si>
  <si>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</si>
  <si>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</si>
  <si>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</si>
  <si>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</si>
  <si>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</si>
  <si>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</si>
  <si>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</si>
  <si>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</si>
  <si>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</si>
  <si>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</si>
  <si>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</si>
  <si>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</si>
  <si>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</si>
  <si>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</si>
  <si>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</si>
  <si>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</si>
  <si>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</si>
  <si>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</si>
  <si>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</si>
  <si>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</si>
  <si>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</si>
  <si>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</si>
  <si>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</si>
  <si>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</si>
  <si>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</si>
  <si>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</si>
  <si>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</si>
  <si>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</si>
  <si>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</si>
  <si>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</si>
  <si>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</si>
  <si>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</si>
  <si>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</si>
  <si>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</si>
  <si>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</si>
  <si>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</si>
  <si>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</si>
  <si>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</si>
  <si>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</si>
  <si>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</si>
  <si>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</si>
  <si>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</si>
  <si>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</si>
  <si>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</si>
  <si>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</si>
  <si>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</si>
  <si>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</si>
  <si>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</si>
  <si>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</si>
  <si>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</si>
  <si>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</si>
  <si>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</si>
  <si>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</si>
  <si>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</si>
  <si>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</si>
  <si>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</si>
  <si>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</si>
  <si>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</si>
  <si>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</si>
  <si>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</si>
  <si>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</si>
  <si>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</si>
  <si>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</si>
  <si>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</si>
  <si>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</si>
  <si>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</si>
  <si>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</si>
  <si>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</si>
  <si>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</si>
  <si>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</si>
  <si>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</si>
  <si>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</si>
  <si>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</si>
  <si>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</si>
  <si>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</si>
  <si>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</si>
  <si>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</si>
  <si>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</si>
  <si>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</si>
  <si>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</si>
  <si>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</si>
  <si>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</si>
  <si>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</si>
  <si>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</si>
  <si>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</si>
  <si>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</si>
  <si>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</si>
  <si>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</si>
  <si>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</si>
  <si>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</si>
  <si>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</si>
  <si>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</si>
  <si>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</si>
  <si>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</si>
  <si>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</si>
  <si>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</si>
  <si>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</si>
  <si>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</si>
  <si>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</si>
  <si>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</si>
  <si>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</si>
  <si>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</si>
  <si>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</si>
  <si>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</si>
  <si>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</si>
  <si>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</si>
  <si>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</si>
  <si>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</si>
  <si>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</si>
  <si>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</si>
  <si>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</si>
  <si>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</si>
  <si>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</si>
  <si>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</si>
  <si>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</si>
  <si>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</si>
  <si>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</si>
  <si>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</si>
  <si>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</si>
  <si>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</si>
  <si>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</si>
  <si>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</si>
  <si>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</si>
  <si>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</si>
  <si>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</si>
  <si>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</si>
  <si>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</si>
  <si>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</si>
  <si>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</si>
  <si>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</si>
  <si>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</si>
  <si>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</si>
  <si>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</si>
  <si>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</si>
  <si>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</si>
  <si>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</si>
  <si>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</si>
  <si>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</si>
  <si>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</si>
  <si>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</si>
  <si>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</si>
  <si>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</si>
  <si>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</si>
  <si>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</si>
  <si>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</si>
  <si>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</si>
  <si>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</si>
  <si>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</si>
  <si>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</si>
  <si>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</si>
  <si>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</si>
  <si>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</si>
  <si>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</si>
  <si>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</si>
  <si>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</si>
  <si>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</si>
  <si>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</si>
  <si>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</si>
  <si>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</si>
  <si>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</si>
  <si>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</si>
  <si>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</si>
  <si>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</si>
  <si>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</si>
  <si>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</si>
  <si>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</si>
  <si>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</si>
  <si>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</si>
  <si>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</si>
  <si>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</si>
  <si>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</si>
  <si>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</si>
  <si>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</si>
  <si>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</si>
  <si>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</si>
  <si>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</si>
  <si>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</si>
  <si>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</si>
  <si>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</si>
  <si>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</si>
  <si>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</si>
  <si>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</si>
  <si>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</si>
  <si>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</si>
  <si>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</si>
  <si>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</si>
  <si>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</si>
  <si>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</si>
  <si>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</si>
  <si>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</si>
  <si>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</si>
  <si>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</si>
  <si>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</si>
  <si>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</si>
  <si>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</si>
  <si>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</si>
  <si>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</si>
  <si>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</si>
  <si>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</si>
  <si>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</si>
  <si>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</si>
  <si>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</si>
  <si>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</si>
  <si>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</si>
  <si>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</si>
  <si>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</si>
  <si>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</si>
  <si>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</si>
  <si>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</si>
  <si>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</si>
  <si>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</si>
  <si>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</si>
  <si>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</si>
  <si>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</si>
  <si>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</si>
  <si>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</si>
  <si>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</si>
  <si>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</si>
  <si>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</si>
  <si>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</si>
  <si>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</si>
  <si>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</si>
  <si>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</si>
  <si>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</si>
  <si>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</si>
  <si>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</si>
  <si>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</si>
  <si>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</si>
  <si>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</si>
  <si>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</si>
  <si>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</si>
  <si>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</si>
  <si>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</si>
  <si>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</si>
  <si>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</si>
  <si>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</si>
  <si>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</si>
  <si>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</si>
  <si>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</si>
  <si>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</si>
  <si>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</si>
  <si>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</si>
  <si>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</si>
  <si>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</si>
  <si>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</si>
  <si>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</si>
  <si>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</si>
  <si>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</si>
  <si>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</si>
  <si>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</si>
  <si>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</si>
  <si>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</si>
  <si>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</si>
  <si>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</si>
  <si>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</si>
  <si>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</si>
  <si>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</si>
  <si>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</si>
  <si>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</si>
  <si>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</si>
  <si>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</si>
  <si>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</si>
  <si>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</si>
  <si>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</si>
  <si>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</si>
  <si>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</si>
  <si>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</si>
  <si>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</si>
  <si>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</si>
  <si>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</si>
  <si>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</si>
  <si>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</si>
  <si>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</si>
  <si>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</si>
  <si>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</si>
  <si>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</si>
  <si>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</si>
  <si>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</si>
  <si>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</si>
  <si>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</si>
  <si>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</si>
  <si>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</si>
  <si>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</si>
  <si>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</si>
  <si>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</si>
  <si>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</si>
  <si>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</si>
  <si>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</si>
  <si>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</si>
  <si>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</si>
  <si>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</si>
  <si>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</si>
  <si>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</si>
  <si>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</si>
  <si>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</si>
  <si>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</si>
  <si>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</si>
  <si>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</si>
  <si>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</si>
  <si>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</si>
  <si>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</si>
  <si>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</si>
  <si>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</si>
  <si>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</si>
  <si>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</si>
  <si>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</si>
  <si>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</si>
  <si>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</si>
  <si>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</si>
  <si>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</si>
  <si>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</si>
  <si>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</si>
  <si>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</si>
  <si>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</si>
  <si>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</si>
  <si>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</si>
  <si>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</si>
  <si>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</si>
  <si>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</si>
  <si>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</si>
  <si>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</si>
  <si>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</si>
  <si>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</si>
  <si>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</si>
  <si>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</si>
  <si>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</si>
  <si>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</si>
  <si>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</si>
  <si>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</si>
  <si>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</si>
  <si>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</si>
  <si>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</si>
  <si>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</si>
  <si>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</si>
  <si>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</si>
  <si>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</si>
  <si>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</si>
  <si>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</si>
  <si>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</si>
  <si>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</si>
  <si>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</si>
  <si>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</si>
  <si>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</si>
  <si>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</si>
  <si>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</si>
  <si>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</si>
  <si>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</si>
  <si>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</si>
  <si>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</si>
  <si>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</si>
  <si>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</si>
  <si>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</si>
  <si>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</si>
  <si>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</si>
  <si>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</si>
  <si>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</si>
  <si>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</si>
  <si>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</si>
  <si>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</si>
  <si>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</si>
  <si>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</si>
  <si>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</si>
  <si>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</si>
  <si>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</si>
  <si>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</si>
  <si>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</si>
  <si>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</si>
  <si>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</si>
  <si>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</si>
  <si>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</si>
  <si>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</si>
  <si>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</si>
  <si>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</si>
  <si>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</si>
  <si>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</si>
  <si>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</si>
  <si>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</si>
  <si>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</si>
  <si>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</si>
  <si>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</si>
  <si>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</si>
  <si>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</si>
  <si>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</si>
  <si>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</si>
  <si>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</si>
  <si>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</si>
  <si>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</si>
  <si>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</si>
  <si>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</si>
  <si>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</si>
  <si>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</si>
  <si>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</si>
  <si>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</si>
  <si>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</si>
  <si>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</si>
  <si>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</si>
  <si>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</si>
  <si>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</si>
  <si>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</si>
  <si>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</si>
  <si>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</si>
  <si>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</si>
  <si>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</si>
  <si>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</si>
  <si>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</si>
  <si>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</si>
  <si>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</si>
  <si>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</si>
  <si>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</si>
  <si>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</si>
  <si>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</si>
  <si>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</si>
  <si>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</si>
  <si>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</si>
  <si>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</si>
  <si>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</si>
  <si>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</si>
  <si>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</si>
  <si>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</si>
  <si>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</si>
  <si>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</si>
  <si>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</si>
  <si>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</si>
  <si>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</si>
  <si>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</si>
  <si>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</si>
  <si>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</si>
  <si>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</si>
  <si>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</si>
  <si>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</si>
  <si>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</si>
  <si>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</si>
  <si>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</si>
  <si>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</si>
  <si>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</si>
  <si>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</si>
  <si>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</si>
  <si>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</si>
  <si>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</si>
  <si>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</si>
  <si>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</si>
  <si>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</si>
  <si>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</si>
  <si>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</si>
  <si>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</si>
  <si>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</si>
  <si>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</si>
  <si>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</si>
  <si>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</si>
  <si>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</si>
  <si>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</si>
  <si>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</si>
  <si>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</si>
  <si>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</si>
  <si>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</si>
  <si>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</si>
  <si>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</si>
  <si>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</si>
  <si>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</si>
  <si>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</si>
  <si>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</si>
  <si>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</si>
  <si>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</si>
  <si>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</si>
  <si>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</si>
  <si>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</si>
  <si>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</si>
  <si>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</si>
  <si>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</si>
  <si>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</si>
  <si>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</si>
  <si>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</si>
  <si>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</si>
  <si>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</si>
  <si>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</si>
  <si>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</si>
  <si>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</si>
  <si>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</si>
  <si>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</si>
  <si>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</si>
  <si>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</si>
  <si>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</si>
  <si>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</si>
  <si>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</si>
  <si>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</si>
  <si>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</si>
  <si>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</si>
  <si>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</si>
  <si>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</si>
  <si>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</si>
  <si>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</si>
  <si>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</si>
  <si>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</si>
  <si>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</si>
  <si>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</si>
  <si>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</si>
  <si>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</si>
  <si>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</si>
  <si>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</si>
  <si>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</si>
  <si>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</si>
  <si>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</si>
  <si>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</si>
  <si>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</si>
  <si>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</si>
  <si>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</si>
  <si>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</si>
  <si>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</si>
  <si>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</si>
  <si>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</si>
  <si>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</si>
  <si>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</si>
  <si>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</si>
  <si>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</si>
  <si>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</si>
  <si>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</si>
  <si>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</si>
  <si>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</si>
  <si>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</si>
  <si>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</si>
  <si>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</si>
  <si>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</si>
  <si>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</si>
  <si>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</si>
  <si>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</si>
  <si>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</si>
  <si>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</si>
  <si>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</si>
  <si>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</si>
  <si>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</si>
  <si>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</si>
  <si>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</si>
  <si>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</si>
  <si>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</si>
  <si>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</si>
  <si>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</si>
  <si>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</si>
  <si>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</si>
  <si>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</si>
  <si>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</si>
  <si>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</si>
  <si>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</si>
  <si>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</si>
  <si>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</si>
  <si>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</si>
  <si>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</si>
  <si>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</si>
  <si>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</si>
  <si>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</si>
  <si>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</si>
  <si>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</si>
  <si>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</si>
  <si>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</si>
  <si>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</si>
  <si>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</si>
  <si>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</si>
  <si>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</si>
  <si>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</si>
  <si>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</si>
  <si>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</si>
  <si>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</si>
  <si>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</si>
  <si>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</si>
  <si>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</si>
  <si>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</si>
  <si>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</si>
  <si>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</si>
  <si>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</si>
  <si>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</si>
  <si>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</si>
  <si>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</si>
  <si>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</si>
  <si>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</si>
  <si>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</si>
  <si>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</si>
  <si>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</si>
  <si>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</si>
  <si>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</si>
  <si>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</si>
  <si>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</si>
  <si>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</si>
  <si>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</si>
  <si>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</si>
  <si>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</si>
  <si>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</si>
  <si>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</si>
  <si>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</si>
  <si>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</si>
  <si>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</si>
  <si>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</si>
  <si>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</si>
  <si>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</si>
  <si>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</si>
  <si>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</si>
  <si>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</si>
  <si>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</si>
  <si>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</si>
  <si>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</si>
  <si>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</si>
  <si>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</si>
  <si>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</si>
  <si>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</si>
  <si>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</si>
  <si>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</si>
  <si>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</si>
  <si>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</si>
  <si>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</si>
  <si>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</si>
  <si>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</si>
  <si>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</si>
  <si>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</si>
  <si>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</si>
  <si>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</si>
  <si>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</si>
  <si>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</si>
  <si>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</si>
  <si>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</si>
  <si>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</si>
  <si>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</si>
  <si>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</si>
  <si>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</si>
  <si>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</si>
  <si>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</si>
  <si>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</si>
  <si>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</si>
  <si>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</si>
  <si>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</si>
  <si>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</si>
  <si>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</si>
  <si>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</si>
  <si>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</si>
  <si>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</si>
  <si>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</si>
  <si>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</si>
  <si>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</si>
  <si>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</si>
  <si>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</si>
  <si>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</si>
  <si>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</si>
  <si>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</si>
  <si>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</si>
  <si>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</si>
  <si>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</si>
  <si>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</si>
  <si>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</si>
  <si>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</si>
  <si>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</si>
  <si>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</si>
  <si>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</si>
  <si>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</si>
  <si>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</si>
  <si>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</si>
  <si>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</si>
  <si>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</si>
  <si>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</si>
  <si>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</si>
  <si>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</si>
  <si>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</si>
  <si>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</si>
  <si>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</si>
  <si>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</si>
  <si>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</si>
  <si>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</si>
  <si>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</si>
  <si>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</si>
  <si>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</si>
  <si>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</si>
  <si>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</si>
  <si>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</si>
  <si>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</si>
  <si>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</si>
  <si>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</si>
  <si>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</si>
  <si>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</si>
  <si>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</si>
  <si>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</si>
  <si>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</si>
  <si>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</si>
  <si>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</si>
  <si>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</si>
  <si>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</si>
  <si>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</si>
  <si>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</si>
  <si>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</si>
  <si>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</si>
  <si>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</si>
  <si>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</si>
  <si>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</si>
  <si>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</si>
  <si>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</si>
  <si>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</si>
  <si>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</si>
  <si>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</si>
  <si>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</si>
  <si>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</si>
  <si>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</si>
  <si>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</si>
  <si>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</si>
  <si>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</si>
  <si>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</si>
  <si>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</si>
  <si>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</si>
  <si>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</si>
  <si>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</si>
  <si>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</si>
  <si>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</si>
  <si>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</si>
  <si>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</si>
  <si>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</si>
  <si>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</si>
  <si>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</si>
  <si>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</si>
  <si>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</si>
  <si>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</si>
  <si>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</si>
  <si>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</si>
  <si>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</si>
  <si>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</si>
  <si>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</si>
  <si>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</si>
  <si>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</si>
  <si>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</si>
  <si>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</si>
  <si>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</si>
  <si>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</si>
  <si>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</si>
  <si>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</si>
  <si>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</si>
  <si>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</si>
  <si>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</si>
  <si>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</si>
  <si>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</si>
  <si>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</si>
  <si>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</si>
  <si>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</si>
  <si>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</si>
  <si>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</si>
  <si>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</si>
  <si>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</si>
  <si>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</si>
  <si>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</si>
  <si>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</si>
  <si>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</si>
  <si>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</si>
  <si>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</si>
  <si>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</si>
  <si>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</si>
  <si>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</si>
  <si>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</si>
  <si>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</si>
  <si>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</si>
  <si>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</si>
  <si>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</si>
  <si>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</si>
  <si>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</si>
  <si>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</si>
  <si>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</si>
  <si>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</si>
  <si>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</si>
  <si>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</si>
  <si>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</si>
  <si>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</si>
  <si>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</si>
  <si>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</si>
  <si>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</si>
  <si>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</si>
  <si>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</si>
  <si>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</si>
  <si>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</si>
  <si>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</si>
  <si>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</si>
  <si>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</si>
  <si>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</si>
  <si>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</si>
  <si>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</si>
  <si>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</si>
  <si>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</si>
  <si>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</si>
  <si>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</si>
  <si>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</si>
  <si>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</si>
  <si>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</si>
  <si>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</si>
  <si>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</si>
  <si>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</si>
  <si>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</si>
  <si>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</si>
  <si>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</si>
  <si>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</si>
  <si>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</si>
  <si>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</si>
  <si>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</si>
  <si>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</si>
  <si>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</si>
  <si>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</si>
  <si>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</si>
  <si>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</si>
  <si>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</si>
  <si>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</si>
  <si>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</si>
  <si>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</si>
  <si>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</si>
  <si>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</si>
  <si>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</si>
  <si>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</si>
  <si>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</si>
  <si>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</si>
  <si>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</si>
  <si>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</si>
  <si>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</si>
  <si>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</si>
  <si>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</si>
  <si>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</si>
  <si>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</si>
  <si>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</si>
  <si>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</si>
  <si>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</si>
  <si>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</si>
  <si>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</si>
  <si>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</si>
  <si>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</si>
  <si>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</si>
  <si>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</si>
  <si>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</si>
  <si>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</si>
  <si>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</si>
  <si>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</si>
  <si>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</si>
  <si>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</si>
  <si>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</si>
  <si>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</si>
  <si>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</si>
  <si>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</si>
  <si>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</si>
  <si>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</si>
  <si>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</si>
  <si>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</si>
  <si>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</si>
  <si>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</si>
  <si>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</si>
  <si>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</si>
  <si>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</si>
  <si>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</si>
  <si>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</si>
  <si>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</si>
  <si>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</si>
  <si>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</si>
  <si>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</si>
  <si>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</si>
  <si>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</si>
  <si>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</si>
  <si>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</si>
  <si>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</si>
  <si>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</si>
  <si>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</si>
  <si>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</si>
  <si>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</si>
  <si>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</si>
  <si>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</si>
  <si>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</si>
  <si>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</si>
  <si>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</si>
  <si>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</si>
  <si>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</si>
  <si>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</si>
  <si>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</si>
  <si>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</si>
  <si>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</si>
  <si>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</si>
  <si>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</si>
  <si>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</si>
  <si>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</si>
  <si>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</si>
  <si>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</si>
  <si>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</si>
  <si>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</si>
  <si>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</si>
  <si>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</si>
  <si>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</si>
  <si>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</si>
  <si>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</si>
  <si>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</si>
  <si>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</si>
  <si>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</si>
  <si>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</si>
  <si>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</si>
  <si>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</si>
  <si>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</si>
  <si>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</si>
  <si>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</si>
  <si>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</si>
  <si>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</si>
  <si>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</si>
  <si>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</si>
  <si>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</si>
  <si>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</si>
  <si>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</si>
  <si>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</si>
  <si>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</si>
  <si>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</si>
  <si>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</si>
  <si>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</si>
  <si>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</si>
  <si>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</si>
  <si>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</si>
  <si>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</si>
  <si>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</si>
  <si>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</si>
  <si>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</si>
  <si>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</si>
  <si>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</si>
  <si>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</si>
  <si>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</si>
  <si>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</si>
  <si>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</si>
  <si>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</si>
  <si>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</si>
  <si>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</si>
  <si>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</si>
  <si>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</si>
  <si>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</si>
  <si>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</si>
  <si>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</si>
  <si>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</si>
  <si>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</si>
  <si>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</si>
  <si>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</si>
  <si>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</si>
  <si>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</si>
  <si>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</si>
  <si>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</si>
  <si>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</si>
  <si>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</si>
  <si>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</si>
  <si>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</si>
  <si>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</si>
  <si>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</si>
  <si>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</si>
  <si>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</si>
  <si>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</si>
  <si>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</si>
  <si>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</si>
  <si>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</si>
  <si>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</si>
  <si>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</si>
  <si>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</si>
  <si>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</si>
  <si>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</si>
  <si>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</si>
  <si>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</si>
  <si>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</si>
  <si>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</si>
  <si>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</si>
  <si>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</si>
  <si>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</si>
  <si>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</si>
  <si>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</si>
  <si>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</si>
  <si>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</si>
  <si>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</si>
  <si>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</si>
  <si>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</si>
  <si>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</si>
  <si>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</si>
  <si>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</si>
  <si>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</si>
  <si>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</si>
  <si>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</si>
  <si>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</si>
  <si>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</si>
  <si>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</si>
  <si>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</si>
  <si>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</si>
  <si>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</si>
  <si>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</si>
  <si>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</si>
  <si>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</si>
  <si>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</si>
  <si>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</si>
  <si>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</si>
  <si>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</si>
  <si>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</si>
  <si>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</si>
  <si>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</si>
  <si>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</si>
  <si>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</si>
  <si>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</si>
  <si>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</si>
  <si>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</si>
  <si>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</si>
  <si>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</si>
  <si>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</si>
  <si>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</si>
  <si>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</si>
  <si>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</si>
  <si>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</si>
  <si>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</si>
  <si>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</si>
  <si>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</si>
  <si>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</si>
  <si>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</si>
  <si>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</si>
  <si>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</si>
  <si>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</si>
  <si>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</si>
  <si>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</si>
  <si>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</si>
  <si>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</si>
  <si>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</si>
  <si>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</si>
  <si>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</si>
  <si>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</si>
  <si>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</si>
  <si>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</si>
  <si>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</si>
  <si>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</si>
  <si>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</si>
  <si>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</si>
  <si>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</si>
  <si>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</si>
  <si>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</si>
  <si>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</si>
  <si>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</si>
  <si>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</si>
  <si>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</si>
  <si>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</si>
  <si>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</si>
  <si>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</si>
  <si>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</si>
  <si>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</si>
  <si>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</si>
  <si>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</si>
  <si>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</si>
  <si>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</si>
  <si>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</si>
  <si>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</si>
  <si>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</si>
  <si>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</si>
  <si>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</si>
  <si>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</si>
  <si>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</si>
  <si>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</si>
  <si>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</si>
  <si>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</si>
  <si>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</si>
  <si>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</si>
  <si>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</si>
  <si>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</si>
  <si>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</si>
  <si>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</si>
  <si>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</si>
  <si>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</si>
  <si>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</si>
  <si>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</si>
  <si>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</si>
  <si>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</si>
  <si>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</si>
  <si>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</si>
  <si>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</si>
  <si>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</si>
  <si>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</si>
  <si>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</si>
  <si>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</si>
  <si>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</si>
  <si>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</si>
  <si>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</si>
  <si>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</si>
  <si>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</si>
  <si>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</si>
  <si>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</si>
  <si>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</si>
  <si>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</si>
  <si>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</si>
  <si>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</si>
  <si>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</si>
  <si>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</si>
  <si>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</si>
  <si>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</si>
  <si>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</si>
  <si>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</si>
  <si>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</si>
  <si>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</si>
  <si>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</si>
  <si>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</si>
  <si>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</si>
  <si>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</si>
  <si>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</si>
  <si>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</si>
  <si>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</si>
  <si>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</si>
  <si>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</si>
  <si>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</si>
  <si>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</si>
  <si>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</si>
  <si>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</si>
  <si>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</si>
  <si>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</si>
  <si>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</si>
  <si>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</si>
  <si>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</si>
  <si>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</si>
  <si>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</si>
  <si>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</si>
  <si>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</si>
  <si>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</si>
  <si>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</si>
  <si>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</si>
  <si>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</si>
  <si>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</si>
  <si>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</si>
  <si>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</si>
  <si>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</si>
  <si>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</si>
  <si>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</si>
  <si>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</si>
  <si>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</si>
  <si>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</si>
  <si>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</si>
  <si>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</si>
  <si>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</si>
  <si>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</si>
  <si>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</si>
  <si>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</si>
  <si>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</si>
  <si>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</si>
  <si>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</si>
  <si>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</si>
  <si>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</si>
  <si>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</si>
  <si>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</si>
  <si>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</si>
  <si>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</si>
  <si>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</si>
  <si>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</si>
  <si>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</si>
  <si>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</si>
  <si>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</si>
  <si>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</si>
  <si>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</si>
  <si>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</si>
  <si>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</si>
  <si>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</si>
  <si>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</si>
  <si>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</si>
  <si>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</si>
  <si>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</si>
  <si>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</si>
  <si>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</si>
  <si>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</si>
  <si>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</si>
  <si>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</si>
  <si>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</si>
  <si>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</si>
  <si>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</si>
  <si>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</si>
  <si>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</si>
  <si>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</si>
  <si>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</si>
  <si>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</si>
  <si>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</si>
  <si>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</si>
  <si>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</si>
  <si>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</si>
  <si>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</si>
  <si>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</si>
  <si>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</si>
  <si>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</si>
  <si>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</si>
  <si>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</si>
  <si>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</si>
  <si>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</si>
  <si>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</si>
  <si>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</si>
  <si>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</si>
  <si>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</si>
  <si>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</si>
  <si>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</si>
  <si>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</si>
  <si>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</si>
  <si>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</si>
  <si>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</si>
  <si>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</si>
  <si>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</si>
  <si>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</si>
  <si>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</si>
  <si>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</si>
  <si>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</si>
  <si>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</si>
  <si>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</si>
  <si>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</si>
  <si>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</si>
  <si>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</si>
  <si>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</si>
  <si>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</si>
  <si>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</si>
  <si>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</si>
  <si>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</si>
  <si>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</si>
  <si>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</si>
  <si>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</si>
  <si>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</si>
  <si>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</si>
  <si>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</si>
  <si>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</si>
  <si>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</si>
  <si>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</si>
  <si>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</si>
  <si>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</si>
  <si>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</si>
  <si>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</si>
  <si>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</si>
  <si>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</si>
  <si>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</si>
  <si>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</si>
  <si>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</si>
  <si>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</si>
  <si>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</si>
  <si>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</si>
  <si>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</si>
  <si>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</si>
  <si>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</si>
  <si>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</si>
  <si>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</si>
  <si>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</si>
  <si>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</si>
  <si>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</si>
  <si>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</si>
  <si>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</si>
  <si>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</si>
  <si>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</si>
  <si>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</si>
  <si>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</si>
  <si>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</si>
  <si>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</si>
  <si>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</si>
  <si>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</si>
  <si>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</si>
  <si>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</si>
  <si>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</si>
  <si>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</si>
  <si>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</si>
  <si>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</si>
  <si>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</si>
  <si>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</si>
  <si>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</si>
  <si>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</si>
  <si>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</si>
  <si>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</si>
  <si>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</si>
  <si>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</si>
  <si>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</si>
  <si>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</si>
  <si>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</si>
  <si>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</si>
  <si>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</si>
  <si>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</si>
  <si>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</si>
  <si>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</si>
  <si>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</si>
  <si>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</si>
  <si>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</si>
  <si>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</si>
  <si>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</si>
  <si>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</si>
  <si>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</si>
  <si>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</si>
  <si>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</si>
  <si>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</si>
  <si>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</si>
  <si>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</si>
  <si>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</si>
  <si>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</si>
  <si>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</si>
  <si>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</si>
  <si>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</si>
  <si>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</si>
  <si>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</si>
  <si>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</si>
  <si>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</si>
  <si>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</si>
  <si>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</si>
  <si>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</si>
  <si>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</si>
  <si>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</si>
  <si>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</si>
  <si>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</si>
  <si>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</si>
  <si>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</si>
  <si>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</si>
  <si>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</si>
  <si>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</si>
  <si>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</si>
  <si>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</si>
  <si>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</si>
  <si>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</si>
  <si>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</si>
  <si>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</si>
  <si>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</si>
  <si>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</si>
  <si>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</si>
  <si>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</si>
  <si>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</si>
  <si>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</si>
  <si>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</si>
  <si>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</si>
  <si>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</si>
  <si>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</si>
  <si>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</si>
  <si>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</si>
  <si>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</si>
  <si>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</si>
  <si>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</si>
  <si>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</si>
  <si>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</si>
  <si>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</si>
  <si>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</si>
  <si>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</si>
  <si>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</si>
  <si>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</si>
  <si>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</si>
  <si>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</si>
  <si>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</si>
  <si>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</si>
  <si>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</si>
  <si>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</si>
  <si>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</si>
  <si>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</si>
  <si>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</si>
  <si>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</si>
  <si>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</si>
  <si>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</si>
  <si>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</si>
  <si>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</si>
  <si>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</si>
  <si>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</si>
  <si>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</si>
  <si>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</si>
  <si>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</si>
  <si>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</si>
  <si>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</si>
  <si>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</si>
  <si>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</si>
  <si>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</si>
  <si>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</si>
  <si>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</si>
  <si>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</si>
  <si>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</si>
  <si>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</si>
  <si>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</si>
  <si>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</si>
  <si>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</si>
  <si>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</si>
  <si>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</si>
  <si>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</si>
  <si>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</si>
  <si>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</si>
  <si>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</si>
  <si>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</si>
  <si>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</si>
  <si>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</si>
  <si>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</si>
  <si>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</si>
  <si>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</si>
  <si>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</si>
  <si>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</si>
  <si>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</si>
  <si>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</si>
  <si>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</si>
  <si>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</si>
  <si>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</si>
  <si>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</si>
  <si>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</si>
  <si>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</si>
  <si>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</si>
  <si>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</si>
  <si>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</si>
  <si>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</si>
  <si>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</si>
  <si>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</si>
  <si>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</si>
  <si>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</si>
  <si>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</si>
  <si>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</si>
  <si>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</si>
  <si>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</si>
  <si>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</si>
  <si>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</si>
  <si>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</si>
  <si>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</si>
  <si>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</si>
  <si>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</si>
  <si>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</si>
  <si>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</si>
  <si>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</si>
  <si>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</si>
  <si>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</si>
  <si>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</si>
  <si>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</si>
  <si>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</si>
  <si>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</si>
  <si>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</si>
  <si>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</si>
  <si>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</si>
  <si>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</si>
  <si>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</si>
  <si>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</si>
  <si>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</si>
  <si>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</si>
  <si>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</si>
  <si>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</si>
  <si>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</si>
  <si>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</si>
  <si>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</si>
  <si>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</si>
  <si>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</si>
  <si>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</si>
  <si>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</si>
  <si>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</si>
  <si>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</si>
  <si>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</si>
  <si>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</si>
  <si>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</si>
  <si>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</si>
  <si>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</si>
  <si>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</si>
  <si>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</si>
  <si>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</si>
  <si>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</si>
  <si>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</si>
  <si>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</si>
  <si>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</si>
  <si>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</si>
  <si>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</si>
  <si>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</si>
  <si>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</si>
  <si>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</si>
  <si>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</si>
  <si>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</si>
  <si>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</si>
  <si>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</si>
  <si>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</si>
  <si>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</si>
  <si>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</si>
  <si>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</si>
  <si>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</si>
  <si>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</si>
  <si>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</si>
  <si>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</si>
  <si>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</si>
  <si>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</si>
  <si>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</si>
  <si>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</si>
  <si>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</si>
  <si>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</si>
  <si>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</si>
  <si>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</si>
  <si>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</si>
  <si>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</si>
  <si>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</si>
  <si>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</si>
  <si>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</si>
  <si>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</si>
  <si>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</si>
  <si>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</si>
  <si>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</si>
  <si>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</si>
  <si>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</si>
  <si>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</si>
  <si>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</si>
  <si>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</si>
  <si>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</si>
  <si>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</si>
  <si>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</si>
  <si>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</si>
  <si>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</si>
  <si>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</si>
  <si>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</si>
  <si>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</si>
  <si>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</si>
  <si>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</si>
  <si>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</si>
  <si>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</si>
  <si>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</si>
  <si>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</si>
  <si>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</si>
  <si>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</si>
  <si>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</si>
  <si>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</si>
  <si>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</si>
  <si>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</si>
  <si>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</si>
  <si>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</si>
  <si>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</si>
  <si>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</si>
  <si>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</si>
  <si>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</si>
  <si>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</si>
  <si>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</si>
  <si>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</si>
  <si>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</si>
  <si>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</si>
  <si>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</si>
  <si>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</si>
  <si>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</si>
  <si>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</si>
  <si>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</si>
  <si>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</si>
  <si>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</si>
  <si>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</si>
  <si>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</si>
  <si>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</si>
  <si>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</si>
  <si>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</si>
  <si>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</si>
  <si>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</si>
  <si>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</si>
  <si>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</si>
  <si>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</si>
  <si>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</si>
  <si>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</si>
  <si>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</si>
  <si>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</si>
  <si>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</si>
  <si>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</si>
  <si>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</si>
  <si>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</si>
  <si>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</si>
  <si>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</si>
  <si>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</si>
  <si>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</si>
  <si>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</si>
  <si>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</si>
  <si>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</si>
  <si>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</si>
  <si>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</si>
  <si>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</si>
  <si>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</si>
  <si>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</si>
  <si>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</si>
  <si>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</si>
  <si>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</si>
  <si>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</si>
  <si>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</si>
  <si>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</si>
  <si>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</si>
  <si>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</si>
  <si>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</si>
  <si>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</si>
  <si>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</si>
  <si>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</si>
  <si>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</si>
  <si>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</si>
  <si>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</si>
  <si>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</si>
  <si>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</si>
  <si>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</si>
  <si>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</si>
  <si>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</si>
  <si>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</si>
  <si>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</si>
  <si>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</si>
  <si>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</si>
  <si>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</si>
  <si>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</si>
  <si>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</si>
  <si>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</si>
  <si>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</si>
  <si>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</si>
  <si>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</si>
  <si>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</si>
  <si>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</si>
  <si>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</si>
  <si>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</si>
  <si>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</si>
  <si>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</si>
  <si>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</si>
  <si>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</si>
  <si>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</si>
  <si>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</si>
  <si>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</si>
  <si>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</si>
  <si>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</si>
  <si>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</si>
  <si>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</si>
  <si>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</si>
  <si>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</si>
  <si>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</si>
  <si>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</si>
  <si>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</si>
  <si>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</si>
  <si>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</si>
  <si>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</si>
  <si>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</si>
  <si>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</si>
  <si>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</si>
  <si>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</si>
  <si>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</si>
  <si>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</si>
  <si>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</si>
  <si>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</si>
  <si>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</si>
  <si>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</si>
  <si>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</si>
  <si>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</si>
  <si>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</si>
  <si>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</si>
  <si>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</si>
  <si>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</si>
  <si>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</si>
  <si>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</si>
  <si>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</si>
  <si>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</si>
  <si>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</si>
  <si>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</si>
  <si>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</si>
  <si>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</si>
  <si>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</si>
  <si>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</si>
  <si>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</si>
  <si>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</si>
  <si>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</si>
  <si>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</si>
  <si>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</si>
  <si>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</si>
  <si>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</si>
  <si>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</si>
  <si>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</si>
  <si>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</si>
  <si>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</si>
  <si>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</si>
  <si>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</si>
  <si>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</si>
  <si>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</si>
  <si>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</si>
  <si>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</si>
  <si>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</si>
  <si>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</si>
  <si>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</si>
  <si>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</si>
  <si>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</si>
  <si>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</si>
  <si>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</si>
  <si>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</si>
  <si>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</si>
  <si>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</si>
  <si>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</si>
  <si>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</si>
  <si>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</si>
  <si>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</si>
  <si>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</si>
  <si>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</si>
  <si>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</si>
  <si>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</si>
  <si>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</si>
  <si>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</si>
  <si>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</si>
  <si>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</si>
  <si>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</si>
  <si>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</si>
  <si>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</si>
  <si>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</si>
  <si>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</si>
  <si>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</si>
  <si>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</si>
  <si>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</si>
  <si>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</si>
  <si>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</si>
  <si>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</si>
  <si>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</si>
  <si>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</si>
  <si>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</si>
  <si>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</si>
  <si>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</si>
  <si>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</si>
  <si>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</si>
  <si>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</si>
  <si>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</si>
  <si>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</si>
  <si>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</si>
  <si>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</si>
  <si>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</si>
  <si>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</si>
  <si>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</si>
  <si>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</si>
  <si>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</si>
  <si>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</si>
  <si>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</si>
  <si>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</si>
  <si>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</si>
  <si>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</si>
  <si>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</si>
  <si>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</si>
  <si>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</si>
  <si>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</si>
  <si>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</si>
  <si>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</si>
  <si>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</si>
  <si>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</si>
  <si>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</si>
  <si>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</si>
  <si>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</si>
  <si>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</si>
  <si>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</si>
  <si>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</si>
  <si>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</si>
  <si>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</si>
  <si>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</si>
  <si>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</si>
  <si>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</si>
  <si>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</si>
  <si>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</si>
  <si>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</si>
  <si>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</si>
  <si>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</si>
  <si>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</si>
  <si>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</si>
  <si>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</si>
  <si>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</si>
  <si>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</si>
  <si>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</si>
  <si>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</si>
  <si>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</si>
  <si>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</si>
  <si>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</si>
  <si>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</si>
  <si>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</si>
  <si>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</si>
  <si>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</si>
  <si>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</si>
  <si>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</si>
  <si>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</si>
  <si>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</si>
  <si>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</si>
  <si>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</si>
  <si>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</si>
  <si>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</si>
  <si>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</si>
  <si>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</si>
  <si>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</si>
  <si>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</si>
  <si>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</si>
  <si>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</si>
  <si>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</si>
  <si>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</si>
  <si>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</si>
  <si>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</si>
  <si>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</si>
  <si>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</si>
  <si>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</si>
  <si>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</si>
  <si>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</si>
  <si>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</si>
  <si>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</si>
  <si>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</si>
  <si>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</si>
  <si>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</si>
  <si>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</si>
  <si>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</si>
  <si>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</si>
  <si>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</si>
  <si>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</si>
  <si>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</si>
  <si>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</si>
  <si>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</si>
  <si>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</si>
  <si>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</si>
  <si>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</si>
  <si>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</si>
  <si>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</si>
  <si>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</si>
  <si>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</si>
  <si>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</si>
  <si>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</si>
  <si>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</si>
  <si>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</si>
  <si>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</si>
  <si>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</si>
  <si>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</si>
  <si>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</si>
  <si>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</si>
  <si>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</si>
  <si>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</si>
  <si>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</si>
  <si>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</si>
  <si>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</si>
  <si>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</si>
  <si>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</si>
  <si>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</si>
  <si>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</si>
  <si>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</si>
  <si>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</si>
  <si>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</si>
  <si>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</si>
  <si>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</si>
  <si>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</si>
  <si>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</si>
  <si>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</si>
  <si>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</si>
  <si>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</si>
  <si>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</si>
  <si>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</si>
  <si>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</si>
  <si>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</si>
  <si>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</si>
  <si>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</si>
  <si>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</si>
  <si>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</si>
  <si>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</si>
  <si>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</si>
  <si>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</si>
  <si>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</si>
  <si>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</si>
  <si>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</si>
  <si>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</si>
  <si>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</si>
  <si>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</si>
  <si>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</si>
  <si>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</si>
  <si>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</si>
  <si>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</si>
  <si>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</si>
  <si>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</si>
  <si>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</si>
  <si>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</si>
  <si>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</si>
  <si>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</si>
  <si>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</si>
  <si>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</si>
  <si>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</si>
  <si>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</si>
  <si>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</si>
  <si>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</si>
  <si>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</si>
  <si>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</si>
  <si>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</si>
  <si>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</si>
  <si>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</si>
  <si>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</si>
  <si>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</si>
  <si>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</si>
  <si>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</si>
  <si>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</si>
  <si>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</si>
  <si>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</si>
  <si>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</si>
  <si>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</si>
  <si>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</si>
  <si>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</si>
  <si>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</si>
  <si>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</si>
  <si>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</si>
  <si>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</si>
  <si>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</si>
  <si>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</si>
  <si>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</si>
  <si>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</si>
  <si>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</si>
  <si>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</si>
  <si>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</si>
  <si>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</si>
  <si>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</si>
  <si>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</si>
  <si>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</si>
  <si>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</si>
  <si>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</si>
  <si>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</si>
  <si>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</si>
  <si>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</si>
  <si>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</si>
  <si>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</si>
  <si>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</si>
  <si>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</si>
  <si>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</si>
  <si>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</si>
  <si>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</si>
  <si>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</si>
  <si>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</si>
  <si>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</si>
  <si>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</si>
  <si>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</si>
  <si>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</si>
  <si>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</si>
  <si>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</si>
  <si>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</si>
  <si>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</si>
  <si>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</si>
  <si>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</si>
  <si>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</si>
  <si>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</si>
  <si>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</si>
  <si>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</si>
  <si>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</si>
  <si>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</si>
  <si>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</si>
  <si>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</si>
  <si>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</si>
  <si>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</si>
  <si>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</si>
  <si>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</si>
  <si>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</si>
  <si>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</si>
  <si>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</si>
  <si>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</si>
  <si>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</si>
  <si>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</si>
  <si>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</si>
  <si>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</si>
  <si>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</si>
  <si>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</si>
  <si>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</si>
  <si>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</si>
  <si>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</si>
  <si>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</si>
  <si>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</si>
  <si>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</si>
  <si>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</si>
  <si>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</si>
  <si>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</si>
  <si>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</si>
  <si>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</si>
  <si>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</si>
  <si>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</si>
  <si>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</si>
  <si>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</si>
  <si>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</si>
  <si>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</si>
  <si>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</si>
  <si>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</si>
  <si>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</si>
  <si>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</si>
  <si>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</si>
  <si>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</si>
  <si>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</si>
  <si>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</si>
  <si>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</si>
  <si>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</si>
  <si>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</si>
  <si>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</si>
  <si>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</si>
  <si>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</si>
  <si>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</si>
  <si>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</si>
  <si>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</si>
  <si>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</si>
  <si>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</si>
  <si>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</si>
  <si>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</si>
  <si>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</si>
  <si>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</si>
  <si>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</si>
  <si>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</si>
  <si>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</si>
  <si>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</si>
  <si>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</si>
  <si>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</si>
  <si>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</si>
  <si>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</si>
  <si>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</si>
  <si>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</si>
  <si>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</si>
  <si>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</si>
  <si>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</si>
  <si>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</si>
  <si>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</si>
  <si>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</si>
  <si>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</si>
  <si>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</si>
  <si>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</si>
  <si>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</si>
  <si>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</si>
  <si>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</si>
  <si>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</si>
  <si>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</si>
  <si>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</si>
  <si>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</si>
  <si>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</si>
  <si>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</si>
  <si>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</si>
  <si>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</si>
  <si>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</si>
  <si>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</si>
  <si>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</si>
  <si>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</si>
  <si>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</si>
  <si>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</si>
  <si>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</si>
  <si>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</si>
  <si>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</si>
  <si>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</si>
  <si>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</si>
  <si>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</si>
  <si>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</si>
  <si>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</si>
  <si>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</si>
  <si>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</si>
  <si>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</si>
  <si>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</si>
  <si>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</si>
  <si>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</si>
  <si>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</si>
  <si>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</si>
  <si>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</si>
  <si>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</si>
  <si>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</si>
  <si>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</si>
  <si>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</si>
  <si>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</si>
  <si>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</si>
  <si>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</si>
  <si>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</si>
  <si>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</si>
  <si>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</si>
  <si>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</si>
  <si>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</si>
  <si>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</si>
  <si>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</si>
  <si>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</si>
  <si>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</si>
  <si>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</si>
  <si>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</si>
  <si>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</si>
  <si>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</si>
  <si>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</si>
  <si>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</si>
  <si>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</si>
  <si>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</si>
  <si>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</si>
  <si>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</si>
  <si>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</si>
  <si>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</si>
  <si>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</si>
  <si>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</si>
  <si>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</si>
  <si>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</si>
  <si>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</si>
  <si>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</si>
  <si>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</si>
  <si>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</si>
  <si>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</si>
  <si>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</si>
  <si>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</si>
  <si>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</si>
  <si>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</si>
  <si>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</si>
  <si>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</si>
  <si>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</si>
  <si>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</si>
  <si>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</si>
  <si>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</si>
  <si>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</si>
  <si>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</si>
  <si>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</si>
  <si>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</si>
  <si>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</si>
  <si>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</si>
  <si>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</si>
  <si>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</si>
  <si>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</si>
  <si>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</si>
  <si>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</si>
  <si>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</si>
  <si>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</si>
  <si>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</si>
  <si>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</si>
  <si>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</si>
  <si>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</si>
  <si>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</si>
  <si>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</si>
  <si>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</si>
  <si>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</si>
  <si>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</si>
  <si>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</si>
  <si>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</si>
  <si>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</si>
  <si>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</si>
  <si>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</si>
  <si>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</si>
  <si>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</si>
  <si>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</si>
  <si>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</si>
  <si>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</si>
  <si>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</si>
  <si>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</si>
  <si>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</si>
  <si>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</si>
  <si>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</si>
  <si>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</si>
  <si>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</si>
  <si>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</si>
  <si>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</si>
  <si>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</si>
  <si>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</si>
  <si>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</si>
  <si>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</si>
  <si>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</si>
  <si>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</si>
  <si>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</si>
  <si>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</si>
  <si>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</si>
  <si>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</si>
  <si>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</si>
  <si>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</si>
  <si>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</si>
  <si>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</si>
  <si>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</si>
  <si>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</si>
  <si>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</si>
  <si>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</si>
  <si>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</si>
  <si>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</si>
  <si>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</si>
  <si>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</si>
  <si>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</si>
  <si>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</si>
  <si>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</si>
  <si>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</si>
  <si>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</si>
  <si>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</si>
  <si>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</si>
  <si>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</si>
  <si>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</si>
  <si>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</si>
  <si>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</si>
  <si>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</si>
  <si>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</si>
  <si>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</si>
  <si>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</si>
  <si>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</si>
  <si>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</si>
  <si>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</si>
  <si>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</si>
  <si>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</si>
  <si>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</si>
  <si>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</si>
  <si>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</si>
  <si>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</si>
  <si>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</si>
  <si>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</si>
  <si>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</si>
  <si>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</si>
  <si>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</si>
  <si>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</si>
  <si>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</si>
  <si>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</si>
  <si>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</si>
  <si>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</si>
  <si>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</si>
  <si>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</si>
  <si>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</si>
  <si>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</si>
  <si>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</si>
  <si>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</si>
  <si>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</si>
  <si>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</si>
  <si>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</si>
  <si>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</si>
  <si>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</si>
  <si>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</si>
  <si>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</si>
  <si>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</si>
  <si>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</si>
  <si>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</si>
  <si>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</si>
  <si>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</si>
  <si>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</si>
  <si>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</si>
  <si>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</si>
  <si>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</si>
  <si>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</si>
  <si>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</si>
  <si>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</si>
  <si>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</si>
  <si>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</si>
  <si>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</si>
  <si>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</si>
  <si>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</si>
  <si>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</si>
  <si>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</si>
  <si>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</si>
  <si>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</si>
  <si>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</si>
  <si>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</si>
  <si>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</si>
  <si>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</si>
  <si>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</si>
  <si>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</si>
  <si>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</si>
  <si>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</si>
  <si>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</si>
  <si>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</si>
  <si>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</si>
  <si>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</si>
  <si>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</si>
  <si>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</si>
  <si>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</si>
  <si>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</si>
  <si>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</si>
  <si>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</si>
  <si>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</si>
  <si>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</si>
  <si>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</si>
  <si>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</si>
  <si>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</si>
  <si>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</si>
  <si>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</si>
  <si>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</si>
  <si>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</si>
  <si>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</si>
  <si>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</si>
  <si>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</si>
  <si>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</si>
  <si>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</si>
  <si>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</si>
  <si>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</si>
  <si>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</si>
  <si>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</si>
  <si>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</si>
  <si>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</si>
  <si>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</si>
  <si>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</si>
  <si>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</si>
  <si>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</si>
  <si>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</si>
  <si>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</si>
  <si>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</si>
  <si>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</si>
  <si>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</si>
  <si>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</si>
  <si>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</si>
  <si>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</si>
  <si>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</si>
  <si>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</si>
  <si>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</si>
  <si>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</si>
  <si>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</si>
  <si>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</si>
  <si>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</si>
  <si>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</si>
  <si>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</si>
  <si>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</si>
  <si>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</si>
  <si>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</si>
  <si>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</si>
  <si>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</si>
  <si>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</si>
  <si>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</si>
  <si>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</si>
  <si>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</si>
  <si>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</si>
  <si>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</si>
  <si>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</si>
  <si>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</si>
  <si>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</si>
  <si>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</si>
  <si>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</si>
  <si>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</si>
  <si>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</si>
  <si>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</si>
  <si>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</si>
  <si>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</si>
  <si>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</si>
  <si>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</si>
  <si>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</si>
  <si>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</si>
  <si>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</si>
  <si>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</si>
  <si>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</si>
  <si>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</si>
  <si>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</si>
  <si>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</si>
  <si>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</si>
  <si>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</si>
  <si>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</si>
  <si>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</si>
  <si>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</si>
  <si>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</si>
  <si>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</si>
  <si>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</si>
  <si>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</si>
  <si>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</si>
  <si>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</si>
  <si>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</si>
  <si>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</si>
  <si>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</si>
  <si>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</si>
  <si>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</si>
  <si>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</si>
  <si>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</si>
  <si>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</si>
  <si>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</si>
  <si>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</si>
  <si>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</si>
  <si>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</si>
  <si>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</si>
  <si>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</si>
  <si>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</si>
  <si>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</si>
  <si>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</si>
  <si>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</si>
  <si>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</si>
  <si>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</si>
  <si>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</si>
  <si>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</si>
  <si>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</si>
  <si>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</si>
  <si>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</si>
  <si>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</si>
  <si>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</si>
  <si>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</si>
  <si>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</si>
  <si>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</si>
  <si>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</si>
  <si>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</si>
  <si>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</si>
  <si>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</si>
  <si>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</si>
  <si>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</si>
  <si>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</si>
  <si>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</si>
  <si>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</si>
  <si>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</si>
  <si>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</si>
  <si>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</si>
  <si>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</si>
  <si>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</si>
  <si>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</si>
  <si>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</si>
  <si>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</si>
  <si>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</si>
  <si>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</si>
  <si>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</si>
  <si>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</si>
  <si>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</si>
  <si>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</si>
  <si>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</si>
  <si>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</si>
  <si>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</si>
  <si>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</si>
  <si>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</si>
  <si>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</si>
  <si>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</si>
  <si>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</si>
  <si>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</si>
  <si>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</si>
  <si>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</si>
  <si>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</si>
  <si>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</si>
  <si>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</si>
  <si>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</si>
  <si>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</si>
  <si>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</si>
  <si>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</si>
  <si>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</si>
  <si>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</si>
  <si>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</si>
  <si>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</si>
  <si>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</si>
  <si>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</si>
  <si>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</si>
  <si>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</si>
  <si>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</si>
  <si>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</si>
  <si>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</si>
  <si>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</si>
  <si>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</si>
  <si>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</si>
  <si>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</si>
  <si>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</si>
  <si>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</si>
  <si>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</si>
  <si>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</si>
  <si>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</si>
  <si>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</si>
  <si>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</si>
  <si>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</si>
  <si>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</si>
  <si>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</si>
  <si>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</si>
  <si>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</si>
  <si>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</si>
  <si>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</si>
  <si>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</si>
  <si>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</si>
  <si>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</si>
  <si>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</si>
  <si>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</si>
  <si>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</si>
  <si>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</si>
  <si>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</si>
  <si>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</si>
  <si>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</si>
  <si>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</si>
  <si>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</si>
  <si>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</si>
  <si>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</si>
  <si>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</si>
  <si>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</si>
  <si>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</si>
  <si>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</si>
  <si>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</si>
  <si>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</si>
  <si>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</si>
  <si>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</si>
  <si>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</si>
  <si>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</si>
  <si>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</si>
  <si>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</si>
  <si>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</si>
  <si>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</si>
  <si>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</si>
  <si>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</si>
  <si>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</si>
  <si>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</si>
  <si>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</si>
  <si>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</si>
  <si>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</si>
  <si>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</si>
  <si>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</si>
  <si>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</si>
  <si>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</si>
  <si>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</si>
  <si>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</si>
  <si>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</si>
  <si>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</si>
  <si>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</si>
  <si>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</si>
  <si>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</si>
  <si>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</si>
  <si>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</si>
  <si>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</si>
  <si>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</si>
  <si>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</si>
  <si>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</si>
  <si>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</si>
  <si>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</si>
  <si>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</si>
  <si>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</si>
  <si>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</si>
  <si>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</si>
  <si>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</si>
  <si>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</si>
  <si>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</si>
  <si>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</si>
  <si>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</si>
  <si>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</si>
  <si>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</si>
  <si>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</si>
  <si>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</si>
  <si>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</si>
  <si>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</si>
  <si>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</si>
  <si>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</si>
  <si>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</si>
  <si>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</si>
  <si>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</si>
  <si>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</si>
  <si>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</si>
  <si>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</si>
  <si>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</si>
  <si>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</si>
  <si>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</si>
  <si>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</si>
  <si>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</si>
  <si>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</si>
  <si>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</si>
  <si>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</si>
  <si>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</si>
  <si>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</si>
  <si>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</si>
  <si>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</si>
  <si>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</si>
  <si>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</si>
  <si>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</si>
  <si>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</si>
  <si>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</si>
  <si>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</si>
  <si>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</si>
  <si>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</si>
  <si>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</si>
  <si>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</si>
  <si>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</si>
  <si>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</si>
  <si>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</si>
  <si>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</si>
  <si>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</si>
  <si>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</si>
  <si>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</si>
  <si>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</si>
  <si>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</si>
  <si>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</si>
  <si>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</si>
  <si>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</si>
  <si>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</si>
  <si>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</si>
  <si>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</si>
  <si>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</si>
  <si>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</si>
  <si>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</si>
  <si>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</si>
  <si>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</si>
  <si>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</si>
  <si>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</si>
  <si>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</si>
  <si>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</si>
  <si>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</si>
  <si>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</si>
  <si>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</si>
  <si>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</si>
  <si>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</si>
  <si>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</si>
  <si>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</si>
  <si>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</si>
  <si>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</si>
  <si>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</si>
  <si>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</si>
  <si>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</si>
  <si>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</si>
  <si>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</si>
  <si>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</si>
  <si>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</si>
  <si>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</si>
  <si>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</si>
  <si>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</si>
  <si>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</si>
  <si>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</si>
  <si>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</si>
  <si>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</si>
  <si>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</si>
  <si>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</si>
  <si>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</si>
  <si>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</si>
  <si>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</si>
  <si>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</si>
  <si>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</si>
  <si>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</si>
  <si>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</si>
  <si>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</si>
  <si>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</si>
  <si>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</si>
  <si>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</si>
  <si>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</si>
  <si>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</si>
  <si>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</si>
  <si>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</si>
  <si>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</si>
  <si>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</si>
  <si>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</si>
  <si>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</si>
  <si>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</si>
  <si>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</si>
  <si>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</si>
  <si>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</si>
  <si>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</si>
  <si>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</si>
  <si>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</si>
  <si>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</si>
  <si>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</si>
  <si>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</si>
  <si>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</si>
  <si>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</si>
  <si>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</si>
  <si>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</si>
  <si>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</si>
  <si>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</si>
  <si>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</si>
  <si>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</si>
  <si>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</si>
  <si>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</si>
  <si>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</si>
  <si>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</si>
  <si>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</si>
  <si>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</si>
  <si>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</si>
  <si>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</si>
  <si>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</si>
  <si>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</si>
  <si>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</si>
  <si>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</si>
  <si>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</si>
  <si>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</si>
  <si>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</si>
  <si>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</si>
  <si>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</si>
  <si>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</si>
  <si>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</si>
  <si>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</si>
  <si>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</si>
  <si>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</si>
  <si>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</si>
  <si>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</si>
  <si>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</si>
  <si>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</si>
  <si>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</si>
  <si>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</si>
  <si>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</si>
  <si>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</si>
  <si>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</si>
  <si>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</si>
  <si>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</si>
  <si>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</si>
  <si>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</si>
  <si>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</si>
  <si>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</si>
  <si>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</si>
  <si>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</si>
  <si>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</si>
  <si>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</si>
  <si>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</si>
  <si>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</si>
  <si>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</si>
  <si>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</si>
  <si>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</si>
  <si>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</si>
  <si>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</si>
  <si>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</si>
  <si>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</si>
  <si>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</si>
  <si>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</si>
  <si>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</si>
  <si>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</si>
  <si>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</si>
  <si>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</si>
  <si>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</si>
  <si>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</si>
  <si>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</si>
  <si>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</si>
  <si>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</si>
  <si>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</si>
  <si>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</si>
  <si>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</si>
  <si>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</si>
  <si>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</si>
  <si>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</si>
  <si>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</si>
  <si>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</si>
  <si>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</si>
  <si>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</si>
  <si>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</si>
  <si>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</si>
  <si>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</si>
  <si>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</si>
  <si>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</si>
  <si>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</si>
  <si>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</si>
  <si>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</si>
  <si>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</si>
  <si>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</si>
  <si>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</si>
  <si>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</si>
  <si>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</si>
  <si>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</si>
  <si>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</si>
  <si>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</si>
  <si>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</si>
  <si>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</si>
  <si>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</si>
  <si>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</si>
  <si>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</si>
  <si>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</si>
  <si>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</si>
  <si>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</si>
  <si>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</si>
  <si>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</si>
  <si>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</si>
  <si>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</si>
  <si>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</si>
  <si>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</si>
  <si>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</si>
  <si>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</si>
  <si>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</si>
  <si>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</si>
  <si>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</si>
  <si>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</si>
  <si>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</si>
  <si>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</si>
  <si>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</si>
  <si>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</si>
  <si>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</si>
  <si>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</si>
  <si>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</si>
  <si>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</si>
  <si>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</si>
  <si>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</si>
  <si>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</si>
  <si>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</si>
  <si>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</si>
  <si>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</si>
  <si>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</si>
  <si>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</si>
  <si>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</si>
  <si>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</si>
  <si>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</si>
  <si>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</si>
  <si>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</si>
  <si>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</si>
  <si>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</si>
  <si>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</si>
  <si>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</si>
  <si>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</si>
  <si>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</si>
  <si>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</si>
  <si>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</si>
  <si>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</si>
  <si>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</si>
  <si>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</si>
  <si>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</si>
  <si>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</si>
  <si>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</si>
  <si>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</si>
  <si>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</si>
  <si>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</si>
  <si>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</si>
  <si>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</si>
  <si>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</si>
  <si>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</si>
  <si>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</si>
  <si>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</si>
  <si>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</si>
  <si>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</si>
  <si>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</si>
  <si>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</si>
  <si>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</si>
  <si>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</si>
  <si>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</si>
  <si>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</si>
  <si>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</si>
  <si>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</si>
  <si>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</si>
  <si>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</si>
  <si>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</si>
  <si>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</si>
  <si>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</si>
  <si>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</si>
  <si>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</si>
  <si>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</si>
  <si>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</si>
  <si>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</si>
  <si>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</si>
  <si>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</si>
  <si>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</si>
  <si>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</si>
  <si>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</si>
  <si>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</si>
  <si>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</si>
  <si>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</si>
  <si>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</si>
  <si>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</si>
  <si>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</si>
  <si>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</si>
  <si>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</si>
  <si>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</si>
  <si>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</si>
  <si>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</si>
  <si>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</si>
  <si>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</si>
  <si>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</si>
  <si>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</si>
  <si>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</si>
  <si>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</si>
  <si>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</si>
  <si>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</si>
  <si>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</si>
  <si>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</si>
  <si>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</si>
  <si>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</si>
  <si>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</si>
  <si>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</si>
  <si>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</si>
  <si>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</si>
  <si>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</si>
  <si>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</si>
  <si>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</si>
  <si>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</si>
  <si>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</si>
  <si>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</si>
  <si>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</si>
  <si>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</si>
  <si>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</si>
  <si>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</si>
  <si>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</si>
  <si>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</si>
  <si>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</si>
  <si>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</si>
  <si>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</si>
  <si>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</si>
  <si>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</si>
  <si>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</si>
  <si>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</si>
  <si>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</si>
  <si>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</si>
  <si>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</si>
  <si>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</si>
  <si>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</si>
  <si>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</si>
  <si>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</si>
  <si>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</si>
  <si>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</si>
  <si>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</si>
  <si>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</si>
  <si>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</si>
  <si>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</si>
  <si>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</si>
  <si>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</si>
  <si>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</si>
  <si>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</si>
  <si>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</si>
  <si>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</si>
  <si>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</si>
  <si>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</si>
  <si>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</si>
  <si>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</si>
  <si>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</si>
  <si>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</si>
  <si>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</si>
  <si>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</si>
  <si>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</si>
  <si>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</si>
  <si>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</si>
  <si>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</si>
  <si>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</si>
  <si>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</si>
  <si>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</si>
  <si>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</si>
  <si>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</si>
  <si>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</si>
  <si>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</si>
  <si>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</si>
  <si>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</si>
  <si>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</si>
  <si>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</si>
  <si>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</si>
  <si>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</si>
  <si>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</si>
  <si>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</si>
  <si>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</si>
  <si>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</si>
  <si>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</si>
  <si>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</si>
  <si>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</si>
  <si>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</si>
  <si>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</si>
  <si>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</si>
  <si>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</si>
  <si>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</si>
  <si>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</si>
  <si>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</si>
  <si>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</si>
  <si>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</si>
  <si>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</si>
  <si>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</si>
  <si>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</si>
  <si>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</si>
  <si>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</si>
  <si>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</si>
  <si>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</si>
  <si>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</si>
  <si>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</si>
  <si>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</si>
  <si>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</si>
  <si>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</si>
  <si>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</si>
  <si>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</si>
  <si>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</si>
  <si>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</si>
  <si>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</si>
  <si>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</si>
  <si>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</si>
  <si>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</si>
  <si>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</si>
  <si>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</si>
  <si>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</si>
  <si>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</si>
  <si>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</si>
  <si>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</si>
  <si>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</si>
  <si>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</si>
  <si>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</si>
  <si>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</si>
  <si>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</si>
  <si>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</si>
  <si>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</si>
  <si>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</si>
  <si>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</si>
  <si>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</si>
  <si>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</si>
  <si>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</si>
  <si>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</si>
  <si>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</si>
  <si>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</si>
  <si>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</si>
  <si>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</si>
  <si>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</si>
  <si>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</si>
  <si>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</si>
  <si>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</si>
  <si>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</si>
  <si>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</si>
  <si>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</si>
  <si>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</si>
  <si>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</si>
  <si>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</si>
  <si>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</si>
  <si>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</si>
  <si>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</si>
  <si>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</si>
  <si>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</si>
  <si>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</si>
  <si>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</si>
  <si>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</si>
  <si>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</si>
  <si>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</si>
  <si>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</si>
  <si>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</si>
  <si>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</si>
  <si>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</si>
  <si>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</si>
  <si>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</si>
  <si>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</si>
  <si>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</si>
  <si>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</si>
  <si>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</si>
  <si>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</si>
  <si>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</si>
  <si>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</si>
  <si>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</si>
  <si>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</si>
  <si>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</si>
  <si>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</si>
  <si>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</si>
  <si>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</si>
  <si>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</si>
  <si>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</si>
  <si>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</si>
  <si>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</si>
  <si>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</si>
  <si>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</si>
  <si>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</si>
  <si>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</si>
  <si>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</si>
  <si>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</si>
  <si>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</si>
  <si>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</si>
  <si>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</si>
  <si>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</si>
  <si>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</si>
  <si>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</si>
  <si>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</si>
  <si>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</si>
  <si>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</si>
  <si>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</si>
  <si>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</si>
  <si>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</si>
  <si>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</si>
  <si>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</si>
  <si>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</si>
  <si>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</si>
  <si>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</si>
  <si>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</si>
  <si>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</si>
  <si>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</si>
  <si>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</si>
  <si>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</si>
  <si>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</si>
  <si>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</si>
  <si>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</si>
  <si>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</si>
  <si>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</si>
  <si>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</si>
  <si>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</si>
  <si>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</si>
  <si>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</si>
  <si>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</si>
  <si>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</si>
  <si>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</si>
  <si>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</si>
  <si>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</si>
  <si>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</si>
  <si>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</si>
  <si>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</si>
  <si>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</si>
  <si>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</si>
  <si>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</si>
  <si>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</si>
  <si>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</si>
  <si>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</si>
  <si>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</si>
  <si>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</si>
  <si>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</si>
  <si>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</si>
  <si>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</si>
  <si>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</si>
  <si>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</si>
  <si>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</si>
  <si>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</si>
  <si>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</si>
  <si>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</si>
  <si>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</si>
  <si>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</si>
  <si>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</si>
  <si>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</si>
  <si>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</si>
  <si>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</si>
  <si>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</si>
  <si>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</si>
  <si>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</si>
  <si>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</si>
  <si>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</si>
  <si>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</si>
  <si>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</si>
  <si>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</si>
  <si>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</si>
  <si>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</si>
  <si>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</si>
  <si>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</si>
  <si>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</si>
  <si>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</si>
  <si>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</si>
  <si>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</si>
  <si>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</si>
  <si>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</si>
  <si>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</si>
  <si>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</si>
  <si>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</si>
  <si>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</si>
  <si>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</si>
  <si>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</si>
  <si>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</si>
  <si>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</si>
  <si>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</si>
  <si>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</si>
  <si>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</si>
  <si>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</si>
  <si>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</si>
  <si>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</si>
  <si>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</si>
  <si>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</si>
  <si>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</si>
  <si>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</si>
  <si>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</si>
  <si>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</si>
  <si>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</si>
  <si>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</si>
  <si>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</si>
  <si>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</si>
  <si>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</si>
  <si>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</si>
  <si>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</si>
  <si>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</si>
  <si>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</si>
  <si>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</si>
  <si>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</si>
  <si>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</si>
  <si>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</si>
  <si>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</si>
  <si>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</si>
  <si>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</si>
  <si>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</si>
  <si>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</si>
  <si>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</si>
  <si>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</si>
  <si>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</si>
  <si>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</si>
  <si>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</si>
  <si>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</si>
  <si>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</si>
  <si>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</si>
  <si>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</si>
  <si>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</si>
  <si>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</si>
  <si>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</si>
  <si>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</si>
  <si>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</si>
  <si>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</si>
  <si>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</si>
  <si>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</si>
  <si>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</si>
  <si>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</si>
  <si>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</si>
  <si>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</si>
  <si>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</si>
  <si>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</si>
  <si>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</si>
  <si>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</si>
  <si>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</si>
  <si>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</si>
  <si>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</si>
  <si>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</si>
  <si>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</si>
  <si>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</si>
  <si>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</si>
  <si>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</si>
  <si>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</si>
  <si>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</si>
  <si>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</si>
  <si>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</si>
  <si>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</si>
  <si>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</si>
  <si>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</si>
  <si>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</si>
  <si>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</si>
  <si>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</si>
  <si>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</si>
  <si>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</si>
  <si>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</si>
  <si>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</si>
  <si>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</si>
  <si>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</si>
  <si>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</si>
  <si>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</si>
  <si>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</si>
  <si>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</si>
  <si>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</si>
  <si>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</si>
  <si>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</si>
  <si>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</si>
  <si>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</si>
  <si>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</si>
  <si>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</si>
  <si>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</si>
  <si>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</si>
  <si>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</si>
  <si>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</si>
  <si>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</si>
  <si>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</si>
  <si>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</si>
  <si>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</si>
  <si>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</si>
  <si>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</si>
  <si>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</si>
  <si>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</si>
  <si>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</si>
  <si>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</si>
  <si>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</si>
  <si>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</si>
  <si>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</si>
  <si>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</si>
  <si>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</si>
  <si>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</si>
  <si>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</si>
  <si>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</si>
  <si>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</si>
  <si>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</si>
  <si>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</si>
  <si>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</si>
  <si>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</si>
  <si>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</si>
  <si>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</si>
  <si>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</si>
  <si>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</si>
  <si>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</si>
  <si>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</si>
  <si>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</si>
  <si>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</si>
  <si>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</si>
  <si>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</si>
  <si>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</si>
  <si>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</si>
  <si>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</si>
  <si>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</si>
  <si>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</si>
  <si>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</si>
  <si>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</si>
  <si>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</si>
  <si>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</si>
  <si>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</si>
  <si>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</si>
  <si>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</si>
  <si>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</si>
  <si>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</si>
  <si>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</si>
  <si>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</si>
  <si>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</si>
  <si>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</si>
  <si>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</si>
  <si>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</si>
  <si>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</si>
  <si>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</si>
  <si>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</si>
  <si>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</si>
  <si>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</si>
  <si>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</si>
  <si>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</si>
  <si>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</si>
  <si>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</si>
  <si>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</si>
  <si>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</si>
  <si>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</si>
  <si>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</si>
  <si>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</si>
  <si>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</si>
  <si>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</si>
  <si>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</si>
  <si>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</si>
  <si>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</si>
  <si>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</si>
  <si>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</si>
  <si>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</si>
  <si>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</si>
  <si>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</si>
  <si>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</si>
  <si>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</si>
  <si>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</si>
  <si>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</si>
  <si>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</si>
  <si>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</si>
  <si>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</si>
  <si>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</si>
  <si>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</si>
  <si>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</si>
  <si>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</si>
  <si>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</si>
  <si>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</si>
  <si>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</si>
  <si>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</si>
  <si>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</si>
  <si>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</si>
  <si>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</si>
  <si>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</si>
  <si>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</si>
  <si>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</si>
  <si>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</si>
  <si>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</si>
  <si>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</si>
  <si>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</si>
  <si>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</si>
  <si>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</si>
  <si>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</si>
  <si>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</si>
  <si>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</si>
  <si>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</si>
  <si>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</si>
  <si>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</si>
  <si>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</si>
  <si>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</si>
  <si>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</si>
  <si>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</si>
  <si>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</si>
  <si>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</si>
  <si>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</si>
  <si>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</si>
  <si>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</si>
  <si>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</si>
  <si>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</si>
  <si>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</si>
  <si>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</si>
  <si>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</si>
  <si>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</si>
  <si>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</si>
  <si>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</si>
  <si>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</si>
  <si>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</si>
  <si>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</si>
  <si>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</si>
  <si>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</si>
  <si>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</si>
  <si>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</si>
  <si>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</si>
  <si>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</si>
  <si>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</si>
  <si>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</si>
  <si>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</si>
  <si>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</si>
  <si>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</si>
  <si>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</si>
  <si>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</si>
  <si>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</si>
  <si>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</si>
  <si>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</si>
  <si>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</si>
  <si>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</si>
  <si>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</si>
  <si>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</si>
  <si>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</si>
  <si>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</si>
  <si>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</si>
  <si>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</si>
  <si>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</si>
  <si>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</si>
  <si>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</si>
  <si>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</si>
  <si>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</si>
  <si>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</si>
  <si>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</si>
  <si>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</si>
  <si>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</si>
  <si>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</si>
  <si>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</si>
  <si>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</si>
  <si>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</si>
  <si>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</si>
  <si>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</si>
  <si>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</si>
  <si>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</si>
  <si>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</si>
  <si>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</si>
  <si>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</si>
  <si>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</si>
  <si>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</si>
  <si>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</si>
  <si>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</si>
  <si>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</si>
  <si>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</si>
  <si>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</si>
  <si>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</si>
  <si>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</si>
  <si>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</si>
  <si>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</si>
  <si>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</si>
  <si>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</si>
  <si>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</si>
  <si>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</si>
  <si>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</si>
  <si>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</si>
  <si>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</si>
  <si>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</si>
  <si>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</si>
  <si>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</si>
  <si>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</si>
  <si>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</si>
  <si>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</si>
  <si>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</si>
  <si>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</si>
  <si>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</si>
  <si>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</si>
  <si>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</si>
  <si>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</si>
  <si>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</si>
  <si>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</si>
  <si>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</si>
  <si>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</si>
  <si>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</si>
  <si>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</si>
  <si>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</si>
  <si>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</si>
  <si>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</si>
  <si>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</si>
  <si>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</si>
  <si>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</si>
  <si>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</si>
  <si>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</si>
  <si>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</si>
  <si>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</si>
  <si>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</si>
  <si>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</si>
  <si>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</si>
  <si>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</si>
  <si>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</si>
  <si>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</si>
  <si>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</si>
  <si>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</si>
  <si>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</si>
  <si>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</si>
  <si>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</si>
  <si>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</si>
  <si>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</si>
  <si>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</si>
  <si>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</si>
  <si>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</si>
  <si>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</si>
  <si>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</si>
  <si>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</si>
  <si>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</si>
  <si>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</si>
  <si>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</si>
  <si>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</si>
  <si>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</si>
  <si>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</si>
  <si>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</si>
  <si>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</si>
  <si>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</si>
  <si>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</si>
  <si>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</si>
  <si>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</si>
  <si>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</si>
  <si>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</si>
  <si>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</si>
  <si>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</si>
  <si>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</si>
  <si>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</si>
  <si>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</si>
  <si>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</si>
  <si>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</si>
  <si>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</si>
  <si>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</si>
  <si>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</si>
  <si>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</si>
  <si>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</si>
  <si>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</si>
  <si>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</si>
  <si>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</si>
  <si>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</si>
  <si>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</si>
  <si>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</si>
  <si>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</si>
  <si>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</si>
  <si>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</si>
  <si>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</si>
  <si>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</si>
  <si>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</si>
  <si>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</si>
  <si>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</si>
  <si>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</si>
  <si>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</si>
  <si>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</si>
  <si>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</si>
  <si>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</si>
  <si>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</si>
  <si>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</si>
  <si>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</si>
  <si>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</si>
  <si>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</si>
  <si>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</si>
  <si>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</si>
  <si>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</si>
  <si>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</si>
  <si>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</si>
  <si>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</si>
  <si>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</si>
  <si>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</si>
  <si>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</si>
  <si>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</si>
  <si>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</si>
  <si>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</si>
  <si>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</si>
  <si>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</si>
  <si>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</si>
  <si>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</si>
  <si>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</si>
  <si>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</si>
  <si>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</si>
  <si>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</si>
  <si>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</si>
  <si>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</si>
  <si>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</si>
  <si>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</si>
  <si>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</si>
  <si>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</si>
  <si>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</si>
  <si>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</si>
  <si>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</si>
  <si>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</si>
  <si>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</si>
  <si>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</si>
  <si>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</si>
  <si>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</si>
  <si>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</si>
  <si>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</si>
  <si>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</si>
  <si>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</si>
  <si>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</si>
  <si>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</si>
  <si>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</si>
  <si>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</si>
  <si>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</si>
  <si>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</si>
  <si>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</si>
  <si>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</si>
  <si>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</si>
  <si>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</si>
  <si>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</si>
  <si>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</si>
  <si>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</si>
  <si>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</si>
  <si>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</si>
  <si>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</si>
  <si>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</si>
  <si>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</si>
  <si>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</si>
  <si>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</si>
  <si>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</si>
  <si>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</si>
  <si>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</si>
  <si>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</si>
  <si>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</si>
  <si>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</si>
  <si>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</si>
  <si>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</si>
  <si>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</si>
  <si>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</si>
  <si>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</si>
  <si>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</si>
  <si>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</si>
  <si>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</si>
  <si>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</si>
  <si>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</si>
  <si>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</si>
  <si>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</si>
  <si>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</si>
  <si>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</si>
  <si>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</si>
  <si>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</si>
  <si>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</si>
  <si>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</si>
  <si>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</si>
  <si>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</si>
  <si>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</si>
  <si>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</si>
  <si>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</si>
  <si>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</si>
  <si>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</si>
  <si>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</si>
  <si>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</si>
  <si>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</si>
  <si>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</si>
  <si>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</si>
  <si>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</si>
  <si>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</si>
  <si>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</si>
  <si>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</si>
  <si>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</si>
  <si>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</si>
  <si>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</si>
  <si>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</si>
  <si>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</si>
  <si>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</si>
  <si>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</si>
  <si>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</si>
  <si>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</si>
  <si>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</si>
  <si>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</si>
  <si>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</si>
  <si>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</si>
  <si>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</si>
  <si>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</si>
  <si>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</si>
  <si>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</si>
  <si>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</si>
  <si>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</si>
  <si>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</si>
  <si>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</si>
  <si>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</si>
  <si>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</si>
  <si>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</si>
  <si>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</si>
  <si>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</si>
  <si>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</si>
  <si>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</si>
  <si>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</si>
  <si>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</si>
  <si>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</si>
  <si>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</si>
  <si>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</si>
  <si>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</si>
  <si>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</si>
  <si>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</si>
  <si>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</si>
  <si>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</si>
  <si>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</si>
  <si>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</si>
  <si>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</si>
  <si>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</si>
  <si>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</si>
  <si>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</si>
  <si>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</si>
  <si>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</si>
  <si>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</si>
  <si>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</si>
  <si>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</si>
  <si>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</si>
  <si>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</si>
  <si>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</si>
  <si>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</si>
  <si>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</si>
  <si>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</si>
  <si>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</si>
  <si>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</si>
  <si>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</si>
  <si>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</si>
  <si>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</si>
  <si>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</si>
  <si>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</si>
  <si>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</si>
  <si>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</si>
  <si>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</si>
  <si>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</si>
  <si>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</si>
  <si>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</si>
  <si>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</si>
  <si>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</si>
  <si>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</si>
  <si>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</si>
  <si>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</si>
  <si>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</si>
  <si>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</si>
  <si>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</si>
  <si>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</si>
  <si>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</si>
  <si>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</si>
  <si>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</si>
  <si>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</si>
  <si>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</si>
  <si>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</si>
  <si>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</si>
  <si>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</si>
  <si>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</si>
  <si>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</si>
  <si>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</si>
  <si>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</si>
  <si>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</si>
  <si>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</si>
  <si>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</si>
  <si>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</si>
  <si>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</si>
  <si>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</si>
  <si>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</si>
  <si>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</si>
  <si>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</si>
  <si>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</si>
  <si>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</si>
  <si>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</si>
  <si>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</si>
  <si>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</si>
  <si>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</si>
  <si>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</si>
  <si>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</si>
  <si>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</si>
  <si>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</si>
  <si>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</si>
  <si>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</si>
  <si>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</si>
  <si>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</si>
  <si>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</si>
  <si>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</si>
  <si>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</si>
  <si>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</si>
  <si>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</si>
  <si>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</si>
  <si>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</si>
  <si>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</si>
  <si>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</si>
  <si>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</si>
  <si>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</si>
  <si>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</si>
  <si>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</si>
  <si>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</si>
  <si>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</si>
  <si>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</si>
  <si>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</si>
  <si>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</si>
  <si>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</si>
  <si>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</si>
  <si>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</si>
  <si>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</si>
  <si>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</si>
  <si>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</si>
  <si>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</si>
  <si>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</si>
  <si>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</si>
  <si>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</si>
  <si>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</si>
  <si>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</si>
  <si>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</si>
  <si>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</si>
  <si>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</si>
  <si>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</si>
  <si>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</si>
  <si>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</si>
  <si>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</si>
  <si>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</si>
  <si>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</si>
  <si>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</si>
  <si>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</si>
  <si>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</si>
  <si>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</si>
  <si>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</si>
  <si>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</si>
  <si>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</si>
  <si>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</si>
  <si>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</si>
  <si>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</si>
  <si>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</si>
  <si>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</si>
  <si>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</si>
  <si>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</si>
  <si>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</si>
  <si>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</si>
  <si>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</si>
  <si>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</si>
  <si>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</si>
  <si>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</si>
  <si>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</si>
  <si>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</si>
  <si>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</si>
  <si>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</si>
  <si>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</si>
  <si>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</si>
  <si>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</si>
  <si>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</si>
  <si>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</si>
  <si>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</si>
  <si>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</si>
  <si>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</si>
  <si>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</si>
  <si>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</si>
  <si>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</si>
  <si>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</si>
  <si>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</si>
  <si>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</si>
  <si>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</si>
  <si>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</si>
  <si>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</si>
  <si>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</si>
  <si>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</si>
  <si>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</si>
  <si>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</si>
  <si>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</si>
  <si>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</si>
  <si>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</si>
  <si>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</si>
  <si>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</si>
  <si>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</si>
  <si>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</si>
  <si>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</si>
  <si>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</si>
  <si>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</si>
  <si>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</si>
  <si>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</si>
  <si>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</si>
  <si>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</si>
  <si>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</si>
  <si>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</si>
  <si>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</si>
  <si>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</si>
  <si>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</si>
  <si>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</si>
  <si>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</si>
  <si>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</si>
  <si>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</si>
  <si>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</si>
  <si>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</si>
  <si>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</si>
  <si>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</si>
  <si>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</si>
  <si>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</si>
  <si>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</si>
  <si>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</si>
  <si>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</si>
  <si>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</si>
  <si>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</si>
  <si>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</si>
  <si>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</si>
  <si>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</si>
  <si>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</si>
  <si>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</si>
  <si>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</si>
  <si>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</si>
  <si>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</si>
  <si>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</si>
  <si>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</si>
  <si>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</si>
  <si>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</si>
  <si>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</si>
  <si>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</si>
  <si>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</si>
  <si>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</si>
  <si>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</si>
  <si>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</si>
  <si>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</si>
  <si>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</si>
  <si>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</si>
  <si>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</si>
  <si>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</si>
  <si>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</si>
  <si>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</si>
  <si>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</si>
  <si>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</si>
  <si>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</si>
  <si>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</si>
  <si>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</si>
  <si>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</si>
  <si>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</si>
  <si>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</si>
  <si>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</si>
  <si>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</si>
  <si>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</si>
  <si>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</si>
  <si>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</si>
  <si>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</si>
  <si>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</si>
  <si>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</si>
  <si>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</si>
  <si>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</si>
  <si>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</si>
  <si>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</si>
  <si>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</si>
  <si>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</si>
  <si>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</si>
  <si>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</si>
  <si>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</si>
  <si>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</si>
  <si>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</si>
  <si>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</si>
  <si>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</si>
  <si>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</si>
  <si>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</si>
  <si>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</si>
  <si>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</si>
  <si>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</si>
  <si>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</si>
  <si>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</si>
  <si>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</si>
  <si>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</si>
  <si>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</si>
  <si>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</si>
  <si>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</si>
  <si>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</si>
  <si>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</si>
  <si>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</si>
  <si>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</si>
  <si>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</si>
  <si>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</si>
  <si>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</si>
  <si>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</si>
  <si>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</si>
  <si>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</si>
  <si>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</si>
  <si>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</si>
  <si>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</si>
  <si>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</si>
  <si>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</si>
  <si>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</si>
  <si>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</si>
  <si>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</si>
  <si>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</si>
  <si>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</si>
  <si>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</si>
  <si>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</si>
  <si>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</si>
  <si>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</si>
  <si>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</si>
  <si>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</si>
  <si>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</si>
  <si>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</si>
  <si>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</si>
  <si>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</si>
  <si>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</si>
  <si>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</si>
  <si>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</si>
  <si>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</si>
  <si>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</si>
  <si>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</si>
  <si>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</si>
  <si>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</si>
  <si>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</si>
  <si>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</si>
  <si>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</si>
  <si>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</si>
  <si>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</si>
  <si>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</si>
  <si>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</si>
  <si>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</si>
  <si>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</si>
  <si>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</si>
  <si>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</si>
  <si>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</si>
  <si>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</si>
  <si>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</si>
  <si>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</si>
  <si>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</si>
  <si>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</si>
  <si>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</si>
  <si>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</si>
  <si>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</si>
  <si>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</si>
  <si>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</si>
  <si>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</si>
  <si>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</si>
  <si>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</si>
  <si>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</si>
  <si>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</si>
  <si>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</si>
  <si>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</si>
  <si>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</si>
  <si>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</si>
  <si>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</si>
  <si>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</si>
  <si>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</si>
  <si>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</si>
  <si>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</si>
  <si>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</si>
  <si>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</si>
  <si>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</si>
  <si>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</si>
  <si>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</si>
  <si>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</si>
  <si>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</si>
  <si>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</si>
  <si>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</si>
  <si>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</si>
  <si>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</si>
  <si>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</si>
  <si>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</si>
  <si>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</si>
  <si>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</si>
  <si>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</si>
  <si>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</si>
  <si>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</si>
  <si>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</si>
  <si>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</si>
  <si>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</si>
  <si>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</si>
  <si>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</si>
  <si>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</si>
  <si>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</si>
  <si>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</si>
  <si>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</si>
  <si>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</si>
  <si>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</si>
  <si>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</si>
  <si>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</si>
  <si>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</si>
  <si>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</si>
  <si>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</si>
  <si>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</si>
  <si>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</si>
  <si>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</si>
  <si>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</si>
  <si>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</si>
  <si>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</si>
  <si>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</si>
  <si>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</si>
  <si>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</si>
  <si>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</si>
  <si>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</si>
  <si>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</si>
  <si>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</si>
  <si>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</si>
  <si>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</si>
  <si>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</si>
  <si>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</si>
  <si>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</si>
  <si>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</si>
  <si>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</si>
  <si>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</si>
  <si>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</si>
  <si>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</si>
  <si>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</si>
  <si>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</si>
  <si>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</si>
  <si>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</si>
  <si>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</si>
  <si>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</si>
  <si>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</si>
  <si>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</si>
  <si>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</si>
  <si>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</si>
  <si>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</si>
  <si>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</si>
  <si>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</si>
  <si>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</si>
  <si>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</si>
  <si>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</si>
  <si>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</si>
  <si>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</si>
  <si>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</si>
  <si>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</si>
  <si>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</si>
  <si>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</si>
  <si>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</si>
  <si>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</si>
  <si>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</si>
  <si>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</si>
  <si>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</si>
  <si>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</si>
  <si>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</si>
  <si>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</si>
  <si>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</si>
  <si>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</si>
  <si>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</si>
  <si>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</si>
  <si>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</si>
  <si>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</si>
  <si>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</si>
  <si>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</si>
  <si>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</si>
  <si>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</si>
  <si>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</si>
  <si>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</si>
  <si>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</si>
  <si>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</si>
  <si>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</si>
  <si>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</si>
  <si>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</si>
  <si>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</si>
  <si>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</si>
  <si>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</si>
  <si>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</si>
  <si>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</si>
  <si>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</si>
  <si>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</si>
  <si>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</si>
  <si>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</si>
  <si>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</si>
  <si>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</si>
  <si>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</si>
  <si>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</si>
  <si>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</si>
  <si>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</si>
  <si>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</si>
  <si>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</si>
  <si>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</si>
  <si>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</si>
  <si>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</si>
  <si>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</si>
  <si>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</si>
  <si>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</si>
  <si>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</si>
  <si>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</si>
  <si>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</si>
  <si>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</si>
  <si>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</si>
  <si>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</si>
  <si>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</si>
  <si>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</si>
  <si>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</si>
  <si>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</si>
  <si>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</si>
  <si>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</si>
  <si>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</si>
  <si>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</si>
  <si>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</si>
  <si>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</si>
  <si>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</si>
  <si>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</si>
  <si>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</si>
  <si>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</si>
  <si>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</si>
  <si>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</si>
  <si>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</si>
  <si>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</si>
  <si>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</si>
  <si>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</si>
  <si>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</si>
  <si>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</si>
  <si>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</si>
  <si>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</si>
  <si>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</si>
  <si>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</si>
  <si>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</si>
  <si>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</si>
  <si>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</si>
  <si>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</si>
  <si>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</si>
  <si>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</si>
  <si>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</si>
  <si>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</si>
  <si>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</si>
  <si>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</si>
  <si>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</si>
  <si>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</si>
  <si>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</si>
  <si>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</si>
  <si>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</si>
  <si>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</si>
  <si>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</si>
  <si>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</si>
  <si>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</si>
  <si>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</si>
  <si>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</si>
  <si>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</si>
  <si>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</si>
  <si>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</si>
  <si>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</si>
  <si>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</si>
  <si>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</si>
  <si>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</si>
  <si>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</si>
  <si>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</si>
  <si>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</si>
  <si>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</si>
  <si>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</si>
  <si>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</si>
  <si>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</si>
  <si>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</si>
  <si>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</si>
  <si>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</si>
  <si>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</si>
  <si>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</si>
  <si>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</si>
  <si>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</si>
  <si>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</si>
  <si>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</si>
  <si>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</si>
  <si>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</si>
  <si>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</si>
  <si>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</si>
  <si>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</si>
  <si>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</si>
  <si>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</si>
  <si>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</si>
  <si>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</si>
  <si>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</si>
  <si>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</si>
  <si>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</si>
  <si>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</si>
  <si>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</si>
  <si>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</si>
  <si>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</si>
  <si>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</si>
  <si>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</si>
  <si>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</si>
  <si>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</si>
  <si>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</si>
  <si>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</si>
  <si>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</si>
  <si>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</si>
  <si>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</si>
  <si>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</si>
  <si>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</si>
  <si>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</si>
  <si>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</si>
  <si>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</si>
  <si>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</si>
  <si>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</si>
  <si>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</si>
  <si>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</si>
  <si>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</si>
  <si>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</si>
  <si>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</si>
  <si>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</si>
  <si>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</si>
  <si>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</si>
  <si>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</si>
  <si>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</si>
  <si>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</si>
  <si>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</si>
  <si>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</si>
  <si>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</si>
  <si>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</si>
  <si>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</si>
  <si>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</si>
  <si>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</si>
  <si>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</si>
  <si>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</si>
  <si>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</si>
  <si>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</si>
  <si>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</si>
  <si>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</si>
  <si>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</si>
  <si>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</si>
  <si>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</si>
  <si>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</si>
  <si>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</si>
  <si>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</si>
  <si>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</si>
  <si>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</si>
  <si>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</si>
  <si>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</si>
  <si>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</si>
  <si>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</si>
  <si>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</si>
  <si>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</si>
  <si>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</si>
  <si>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</si>
  <si>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</si>
  <si>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</si>
  <si>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</si>
  <si>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</si>
  <si>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</si>
  <si>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</si>
  <si>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</si>
  <si>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</si>
  <si>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</si>
  <si>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</si>
  <si>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</si>
  <si>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</si>
  <si>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</si>
  <si>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</si>
  <si>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</si>
  <si>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</si>
  <si>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</si>
  <si>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</si>
  <si>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</si>
  <si>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</si>
  <si>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</si>
  <si>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</si>
  <si>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</si>
  <si>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</si>
  <si>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</si>
  <si>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</si>
  <si>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</si>
  <si>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</si>
  <si>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</si>
  <si>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</si>
  <si>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</si>
  <si>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</si>
  <si>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</si>
  <si>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</si>
  <si>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</si>
  <si>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</si>
  <si>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</si>
  <si>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</si>
  <si>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</si>
  <si>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</si>
  <si>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</si>
  <si>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</si>
  <si>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</si>
  <si>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</si>
  <si>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</si>
  <si>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</si>
  <si>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</si>
  <si>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</si>
  <si>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</si>
  <si>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</si>
  <si>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</si>
  <si>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</si>
  <si>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</si>
  <si>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</si>
  <si>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</si>
  <si>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</si>
  <si>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</si>
  <si>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</si>
  <si>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</si>
  <si>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</si>
  <si>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</si>
  <si>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</si>
  <si>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</si>
  <si>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</si>
  <si>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</si>
  <si>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</si>
  <si>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</si>
  <si>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</si>
  <si>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</si>
  <si>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</si>
  <si>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</si>
  <si>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</si>
  <si>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</si>
  <si>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</si>
  <si>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</si>
  <si>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</si>
  <si>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</si>
  <si>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</si>
  <si>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</si>
  <si>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</si>
  <si>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</si>
  <si>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</si>
  <si>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</si>
  <si>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</si>
  <si>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</si>
  <si>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</si>
  <si>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</si>
  <si>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</si>
  <si>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</si>
  <si>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</si>
  <si>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</si>
  <si>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</si>
  <si>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</si>
  <si>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</si>
  <si>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</si>
  <si>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</si>
  <si>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</si>
  <si>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</si>
  <si>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</si>
  <si>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</si>
  <si>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</si>
  <si>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</si>
  <si>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</si>
  <si>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</si>
  <si>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</si>
  <si>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</si>
  <si>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</si>
  <si>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</si>
  <si>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</si>
  <si>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</si>
  <si>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</si>
  <si>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</si>
  <si>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</si>
  <si>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</si>
  <si>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</si>
  <si>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</si>
  <si>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</si>
  <si>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</si>
  <si>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</si>
  <si>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</si>
  <si>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</si>
  <si>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</si>
  <si>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</si>
  <si>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</si>
  <si>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</si>
  <si>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</si>
  <si>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</si>
  <si>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</si>
  <si>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</si>
  <si>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</si>
  <si>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</si>
  <si>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</si>
  <si>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</si>
  <si>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</si>
  <si>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</si>
  <si>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</si>
  <si>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</si>
  <si>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</si>
  <si>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</si>
  <si>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</si>
  <si>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</si>
  <si>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</si>
  <si>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</si>
  <si>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</si>
  <si>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</si>
  <si>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</si>
  <si>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</si>
  <si>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</si>
  <si>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</si>
  <si>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</si>
  <si>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</si>
  <si>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</si>
  <si>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</si>
  <si>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</si>
  <si>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</si>
  <si>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</si>
  <si>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</si>
  <si>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</si>
  <si>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</si>
  <si>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</si>
  <si>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</si>
  <si>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</si>
  <si>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</si>
  <si>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</si>
  <si>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</si>
  <si>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</si>
  <si>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</si>
  <si>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</si>
  <si>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</si>
  <si>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</si>
  <si>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</si>
  <si>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</si>
  <si>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</si>
  <si>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</si>
  <si>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</si>
  <si>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</si>
  <si>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</si>
  <si>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</si>
  <si>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</si>
  <si>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</si>
  <si>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</si>
  <si>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</si>
  <si>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</si>
  <si>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</si>
  <si>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</si>
  <si>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</si>
  <si>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</si>
  <si>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</si>
  <si>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</si>
  <si>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</si>
  <si>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</si>
  <si>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</si>
  <si>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</si>
  <si>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</si>
  <si>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</si>
  <si>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</si>
  <si>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</si>
  <si>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</si>
  <si>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</si>
  <si>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</si>
  <si>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</si>
  <si>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</si>
  <si>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</si>
  <si>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</si>
  <si>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</si>
  <si>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</si>
  <si>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</si>
  <si>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</si>
  <si>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</si>
  <si>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</si>
  <si>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</si>
  <si>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</si>
  <si>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</si>
  <si>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</si>
  <si>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</si>
  <si>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</si>
  <si>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</si>
  <si>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</si>
  <si>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</si>
  <si>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</si>
  <si>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</si>
  <si>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</si>
  <si>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</si>
  <si>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</si>
  <si>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</si>
  <si>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</si>
  <si>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</si>
  <si>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</si>
  <si>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</si>
  <si>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</si>
  <si>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</si>
  <si>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</si>
  <si>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</si>
  <si>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</si>
  <si>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</si>
  <si>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</si>
  <si>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</si>
  <si>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</si>
  <si>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</si>
  <si>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</si>
  <si>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</si>
  <si>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</si>
  <si>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</si>
  <si>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</si>
  <si>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</si>
  <si>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</si>
  <si>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</si>
  <si>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</si>
  <si>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</si>
  <si>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</si>
  <si>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</si>
  <si>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</si>
  <si>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</si>
  <si>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</si>
  <si>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</si>
  <si>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</si>
  <si>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</si>
  <si>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</si>
  <si>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</si>
  <si>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</si>
  <si>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</si>
  <si>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</si>
  <si>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</si>
  <si>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</si>
  <si>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</si>
  <si>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</si>
  <si>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</si>
  <si>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</si>
  <si>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</si>
  <si>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</si>
  <si>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</si>
  <si>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</si>
  <si>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</si>
  <si>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</si>
  <si>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</si>
  <si>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</si>
  <si>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</si>
  <si>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</si>
  <si>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</si>
  <si>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</si>
  <si>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</si>
  <si>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</si>
  <si>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</si>
  <si>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</si>
  <si>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</si>
  <si>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</si>
  <si>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</si>
  <si>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</si>
  <si>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</si>
  <si>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</si>
  <si>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</si>
  <si>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</si>
  <si>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</si>
  <si>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</si>
  <si>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</si>
  <si>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</si>
  <si>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</si>
  <si>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</si>
  <si>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</si>
  <si>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</si>
  <si>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</si>
  <si>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</si>
  <si>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</si>
  <si>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</si>
  <si>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</si>
  <si>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</si>
  <si>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</si>
  <si>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</si>
  <si>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</si>
  <si>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</si>
  <si>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</si>
  <si>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</si>
  <si>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</si>
  <si>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</si>
  <si>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</si>
  <si>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</si>
  <si>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</si>
  <si>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</si>
  <si>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</si>
  <si>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</si>
  <si>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</si>
  <si>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</si>
  <si>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</si>
  <si>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</si>
  <si>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</si>
  <si>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</si>
  <si>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</si>
  <si>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</si>
  <si>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</si>
  <si>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</si>
  <si>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</si>
  <si>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</si>
  <si>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</si>
  <si>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</si>
  <si>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</si>
  <si>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</si>
  <si>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</si>
  <si>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</si>
  <si>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</si>
  <si>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</si>
  <si>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</si>
  <si>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</si>
  <si>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</si>
  <si>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</si>
  <si>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</si>
  <si>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</si>
  <si>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</si>
  <si>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</si>
  <si>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</si>
  <si>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</si>
  <si>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</si>
  <si>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</si>
  <si>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</si>
  <si>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</si>
  <si>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</si>
  <si>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</si>
  <si>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</si>
  <si>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</si>
  <si>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</si>
  <si>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</si>
  <si>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</si>
  <si>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</si>
  <si>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</si>
  <si>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</si>
  <si>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</si>
  <si>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</si>
  <si>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</si>
  <si>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</si>
  <si>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</si>
  <si>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</si>
  <si>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</si>
  <si>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</si>
  <si>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</si>
  <si>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</si>
  <si>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</si>
  <si>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</si>
  <si>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</si>
  <si>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</si>
  <si>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</si>
  <si>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</si>
  <si>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</si>
  <si>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</si>
  <si>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</si>
  <si>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</si>
  <si>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</si>
  <si>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</si>
  <si>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</si>
  <si>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</si>
  <si>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</si>
  <si>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</si>
  <si>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</si>
  <si>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</si>
  <si>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</si>
  <si>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</si>
  <si>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</si>
  <si>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</si>
  <si>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</si>
  <si>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</si>
  <si>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</si>
  <si>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</si>
  <si>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</si>
  <si>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</si>
  <si>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</si>
  <si>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</si>
  <si>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</si>
  <si>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</si>
  <si>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</si>
  <si>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</si>
  <si>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</si>
  <si>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</si>
  <si>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</si>
  <si>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</si>
  <si>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</si>
  <si>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</si>
  <si>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</si>
  <si>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</si>
  <si>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</si>
  <si>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</si>
  <si>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</si>
  <si>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</si>
  <si>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</si>
  <si>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</si>
  <si>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</si>
  <si>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</si>
  <si>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</si>
  <si>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</si>
  <si>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</si>
  <si>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</si>
  <si>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</si>
  <si>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</si>
  <si>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</si>
  <si>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</si>
  <si>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</si>
  <si>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</si>
  <si>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</si>
  <si>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</si>
  <si>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</si>
  <si>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</si>
  <si>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</si>
  <si>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</si>
  <si>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</si>
  <si>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</si>
  <si>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</si>
  <si>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</si>
  <si>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</si>
  <si>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</si>
  <si>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</si>
  <si>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</si>
  <si>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</si>
  <si>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</si>
  <si>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</si>
  <si>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</si>
  <si>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</si>
  <si>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</si>
  <si>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</si>
  <si>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</si>
  <si>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</si>
  <si>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</si>
  <si>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</si>
  <si>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</si>
  <si>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</si>
  <si>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</si>
  <si>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</si>
  <si>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</si>
  <si>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</si>
  <si>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</si>
  <si>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</si>
  <si>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</si>
  <si>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</si>
  <si>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</si>
  <si>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</si>
  <si>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</si>
  <si>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</si>
  <si>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</si>
  <si>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</si>
  <si>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</si>
  <si>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</si>
  <si>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</si>
  <si>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</si>
  <si>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</si>
  <si>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</si>
  <si>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</si>
  <si>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</si>
  <si>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</si>
  <si>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</si>
  <si>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</si>
  <si>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</si>
  <si>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</si>
  <si>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</si>
  <si>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</si>
  <si>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</si>
  <si>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</si>
  <si>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</si>
  <si>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</si>
  <si>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</si>
  <si>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</si>
  <si>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</si>
  <si>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</si>
  <si>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</si>
  <si>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</si>
  <si>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</si>
  <si>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</si>
  <si>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</si>
  <si>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</si>
  <si>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</si>
  <si>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</si>
  <si>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</si>
  <si>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</si>
  <si>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</si>
  <si>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</si>
  <si>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</si>
  <si>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</si>
  <si>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</si>
  <si>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</si>
  <si>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</si>
  <si>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</si>
  <si>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</si>
  <si>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</si>
  <si>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</si>
  <si>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</si>
  <si>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</si>
  <si>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</si>
  <si>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</si>
  <si>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</si>
  <si>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</si>
  <si>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</si>
  <si>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</si>
  <si>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</si>
  <si>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</si>
  <si>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</si>
  <si>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</si>
  <si>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</si>
  <si>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</si>
  <si>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</si>
  <si>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</si>
  <si>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</si>
  <si>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</si>
  <si>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</si>
  <si>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</si>
  <si>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</si>
  <si>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</si>
  <si>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</si>
  <si>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</si>
  <si>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</si>
  <si>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</si>
  <si>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</si>
  <si>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</si>
  <si>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</si>
  <si>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</si>
  <si>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</si>
  <si>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</si>
  <si>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</si>
  <si>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</si>
  <si>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</si>
  <si>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</si>
  <si>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</si>
  <si>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</si>
  <si>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</si>
  <si>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</si>
  <si>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</si>
  <si>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</si>
  <si>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</si>
  <si>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</si>
  <si>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</si>
  <si>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</si>
  <si>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</si>
  <si>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</si>
  <si>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</si>
  <si>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</si>
  <si>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</si>
  <si>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</si>
  <si>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</si>
  <si>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</si>
  <si>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</si>
  <si>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</si>
  <si>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</si>
  <si>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</si>
  <si>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</si>
  <si>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</si>
  <si>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</si>
  <si>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</si>
  <si>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</si>
  <si>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</si>
  <si>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</si>
  <si>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</si>
  <si>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</si>
  <si>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</si>
  <si>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</si>
  <si>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</si>
  <si>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</si>
  <si>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</si>
  <si>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</si>
  <si>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</si>
  <si>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</si>
  <si>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</si>
  <si>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</si>
  <si>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</si>
  <si>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</si>
  <si>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</si>
  <si>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</si>
  <si>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</si>
  <si>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</si>
  <si>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</si>
  <si>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</si>
  <si>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</si>
  <si>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</si>
  <si>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</si>
  <si>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</si>
  <si>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</si>
  <si>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</si>
  <si>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</si>
  <si>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</si>
  <si>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</si>
  <si>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</si>
  <si>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</si>
  <si>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</si>
  <si>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</si>
  <si>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</si>
  <si>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</si>
  <si>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</si>
  <si>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</si>
  <si>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</si>
  <si>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</si>
  <si>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</si>
  <si>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</si>
  <si>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</si>
  <si>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</si>
  <si>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</si>
  <si>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</si>
  <si>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</si>
  <si>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</si>
  <si>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</si>
  <si>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</si>
  <si>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</si>
  <si>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</si>
  <si>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</si>
  <si>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</si>
  <si>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</si>
  <si>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</si>
  <si>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</si>
  <si>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</si>
  <si>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</si>
  <si>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</si>
  <si>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</si>
  <si>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</si>
  <si>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</si>
  <si>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</si>
  <si>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</si>
  <si>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</si>
  <si>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</si>
  <si>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</si>
  <si>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</si>
  <si>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</si>
  <si>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</si>
  <si>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</si>
  <si>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</si>
  <si>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</si>
  <si>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</si>
  <si>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</si>
  <si>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</si>
  <si>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</si>
  <si>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</si>
  <si>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</si>
  <si>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</si>
  <si>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</si>
  <si>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</si>
  <si>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</si>
  <si>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</si>
  <si>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</si>
  <si>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</si>
  <si>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</si>
  <si>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</si>
  <si>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</si>
  <si>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</si>
  <si>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</si>
  <si>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</si>
  <si>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</si>
  <si>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</si>
  <si>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</si>
  <si>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</si>
  <si>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</si>
  <si>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</si>
  <si>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</si>
  <si>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</si>
  <si>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</si>
  <si>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</si>
  <si>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</si>
  <si>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</si>
  <si>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</si>
  <si>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</si>
  <si>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</si>
  <si>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</si>
  <si>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</si>
  <si>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</si>
  <si>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</si>
  <si>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</si>
  <si>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</si>
  <si>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</si>
  <si>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</si>
  <si>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</si>
  <si>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</si>
  <si>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</si>
  <si>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</si>
  <si>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</si>
  <si>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</si>
  <si>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</si>
  <si>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</si>
  <si>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</si>
  <si>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</si>
  <si>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</si>
  <si>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</si>
  <si>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</si>
  <si>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</si>
  <si>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</si>
  <si>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</si>
  <si>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</si>
  <si>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</si>
  <si>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</si>
  <si>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</si>
  <si>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</si>
  <si>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</si>
  <si>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</si>
  <si>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</si>
  <si>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</si>
  <si>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</si>
  <si>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</si>
  <si>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</si>
  <si>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</si>
  <si>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</si>
  <si>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</si>
  <si>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</si>
  <si>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</si>
  <si>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</si>
  <si>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</si>
  <si>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</si>
  <si>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</si>
  <si>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</si>
  <si>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</si>
  <si>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</si>
  <si>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</si>
  <si>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</si>
  <si>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</si>
  <si>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</si>
  <si>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</si>
  <si>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</si>
  <si>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</si>
  <si>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</si>
  <si>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</si>
  <si>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</si>
  <si>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</si>
  <si>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</si>
  <si>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</si>
  <si>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</si>
  <si>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</si>
  <si>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</si>
  <si>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</si>
  <si>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</si>
  <si>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</si>
  <si>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</si>
  <si>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</si>
  <si>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</si>
  <si>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</si>
  <si>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</si>
  <si>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</si>
  <si>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</si>
  <si>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</si>
  <si>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</si>
  <si>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</si>
  <si>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</si>
  <si>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</si>
  <si>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</si>
  <si>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</si>
  <si>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</si>
  <si>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</si>
  <si>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</si>
  <si>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</si>
  <si>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</si>
  <si>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</si>
  <si>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</si>
  <si>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</si>
  <si>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</si>
  <si>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</si>
  <si>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</si>
  <si>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</si>
  <si>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</si>
  <si>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</si>
  <si>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</si>
  <si>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</si>
  <si>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</si>
  <si>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</si>
  <si>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</si>
  <si>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</si>
  <si>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</si>
  <si>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</si>
  <si>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</si>
  <si>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</si>
  <si>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</si>
  <si>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</si>
  <si>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</si>
  <si>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</si>
  <si>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</si>
  <si>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</si>
  <si>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</si>
  <si>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</si>
  <si>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</si>
  <si>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</si>
  <si>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</si>
  <si>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</si>
  <si>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</si>
  <si>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</si>
  <si>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</si>
  <si>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</si>
  <si>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</si>
  <si>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</si>
  <si>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</si>
  <si>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</si>
  <si>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</si>
  <si>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</si>
  <si>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</si>
  <si>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</si>
  <si>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</si>
  <si>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</si>
  <si>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</si>
  <si>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</si>
  <si>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</si>
  <si>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</si>
  <si>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</si>
  <si>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</si>
  <si>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</si>
  <si>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</si>
  <si>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</si>
  <si>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</si>
  <si>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</si>
  <si>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</si>
  <si>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</si>
  <si>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</si>
  <si>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</si>
  <si>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</si>
  <si>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</si>
  <si>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</si>
  <si>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</si>
  <si>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</si>
  <si>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</si>
  <si>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</si>
  <si>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</si>
  <si>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</si>
  <si>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</si>
  <si>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</si>
  <si>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</si>
  <si>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</si>
  <si>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</si>
  <si>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</si>
  <si>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</si>
  <si>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</si>
  <si>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</si>
  <si>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</si>
  <si>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</si>
  <si>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</si>
  <si>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</si>
  <si>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</si>
  <si>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</si>
  <si>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</si>
  <si>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</si>
  <si>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</si>
  <si>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</si>
  <si>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</si>
  <si>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</si>
  <si>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</si>
  <si>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</si>
  <si>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</si>
  <si>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</si>
  <si>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</si>
  <si>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</si>
  <si>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</si>
  <si>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</si>
  <si>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</si>
  <si>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</si>
  <si>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</si>
  <si>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</si>
  <si>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</si>
  <si>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</si>
  <si>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</si>
  <si>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</si>
  <si>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</si>
  <si>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</si>
  <si>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</si>
  <si>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</si>
  <si>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</si>
  <si>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</si>
  <si>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</si>
  <si>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</si>
  <si>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</si>
  <si>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</si>
  <si>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</si>
  <si>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</si>
  <si>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</si>
  <si>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</si>
  <si>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</si>
  <si>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</si>
  <si>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</si>
  <si>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</si>
  <si>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</si>
  <si>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</si>
  <si>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</si>
  <si>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</si>
  <si>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</si>
  <si>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</si>
  <si>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</si>
  <si>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</si>
  <si>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</si>
  <si>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</si>
  <si>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</si>
  <si>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</si>
  <si>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</si>
  <si>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</si>
  <si>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</si>
  <si>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</si>
  <si>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</si>
  <si>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</si>
  <si>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</si>
  <si>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</si>
  <si>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</si>
  <si>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</si>
  <si>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</si>
  <si>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</si>
  <si>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</si>
  <si>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</si>
  <si>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</si>
  <si>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</si>
  <si>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</si>
  <si>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</si>
  <si>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</si>
  <si>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</si>
  <si>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</si>
  <si>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</si>
  <si>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</si>
  <si>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</si>
  <si>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</si>
  <si>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</si>
  <si>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</si>
  <si>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</si>
  <si>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</si>
  <si>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</si>
  <si>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</si>
  <si>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</si>
  <si>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</si>
  <si>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</si>
  <si>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</si>
  <si>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</si>
  <si>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</si>
  <si>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</si>
  <si>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</si>
  <si>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</si>
  <si>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</si>
  <si>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</si>
  <si>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</si>
  <si>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</si>
  <si>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</si>
  <si>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</si>
  <si>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</si>
  <si>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</si>
  <si>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</si>
  <si>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</si>
  <si>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</si>
  <si>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</si>
  <si>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</si>
  <si>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</si>
  <si>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</si>
  <si>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</si>
  <si>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</si>
  <si>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</si>
  <si>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</si>
  <si>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</si>
  <si>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</si>
  <si>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</si>
  <si>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</si>
  <si>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</si>
  <si>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</si>
  <si>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</si>
  <si>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</si>
  <si>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</si>
  <si>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</si>
  <si>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</si>
  <si>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</si>
  <si>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</si>
  <si>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</si>
  <si>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</si>
  <si>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</si>
  <si>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</si>
  <si>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</si>
  <si>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</si>
  <si>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</si>
  <si>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</si>
  <si>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</si>
  <si>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</si>
  <si>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</si>
  <si>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</si>
  <si>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</si>
  <si>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</si>
  <si>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</si>
  <si>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</si>
  <si>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</si>
  <si>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</si>
  <si>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</si>
  <si>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</si>
  <si>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</si>
  <si>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</si>
  <si>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</si>
  <si>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</si>
  <si>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</si>
  <si>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</si>
  <si>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</si>
  <si>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</si>
  <si>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</si>
  <si>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</si>
  <si>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</si>
  <si>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</si>
  <si>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</si>
  <si>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</si>
  <si>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</si>
  <si>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</si>
  <si>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</si>
  <si>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</si>
  <si>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</si>
  <si>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</si>
  <si>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</si>
  <si>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</si>
  <si>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</si>
  <si>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</si>
  <si>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</si>
  <si>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</si>
  <si>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</si>
  <si>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</si>
  <si>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</si>
  <si>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</si>
  <si>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</si>
  <si>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</si>
  <si>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</si>
  <si>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</si>
  <si>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</si>
  <si>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</si>
  <si>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</si>
  <si>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</si>
  <si>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</si>
  <si>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</si>
  <si>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</si>
  <si>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</si>
  <si>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</si>
  <si>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</si>
  <si>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</si>
  <si>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</si>
  <si>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</si>
  <si>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</si>
  <si>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</si>
  <si>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</si>
  <si>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</si>
  <si>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</si>
  <si>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</si>
  <si>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</si>
  <si>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</si>
  <si>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</si>
  <si>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</si>
  <si>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</si>
  <si>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</si>
  <si>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</si>
  <si>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</si>
  <si>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</si>
  <si>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</si>
  <si>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</si>
  <si>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</si>
  <si>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</si>
  <si>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</si>
  <si>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</si>
  <si>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</si>
  <si>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</si>
  <si>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</si>
  <si>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</si>
  <si>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</si>
  <si>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</si>
  <si>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</si>
  <si>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</si>
  <si>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</si>
  <si>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</si>
  <si>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</si>
  <si>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</si>
  <si>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</si>
  <si>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</si>
  <si>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</si>
  <si>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</si>
  <si>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</si>
  <si>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</si>
  <si>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</si>
  <si>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</si>
  <si>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</si>
  <si>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</si>
  <si>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</si>
  <si>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</si>
  <si>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</si>
  <si>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</si>
  <si>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</si>
  <si>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</si>
  <si>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</si>
  <si>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</si>
  <si>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</si>
  <si>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</si>
  <si>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</si>
  <si>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</si>
  <si>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</si>
  <si>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</si>
  <si>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</si>
  <si>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</si>
  <si>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</si>
  <si>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</si>
  <si>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</si>
  <si>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</si>
  <si>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</si>
  <si>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</si>
  <si>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</si>
  <si>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</si>
  <si>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</si>
  <si>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</si>
  <si>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</si>
  <si>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</si>
  <si>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</si>
  <si>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</si>
  <si>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</si>
  <si>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</si>
  <si>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</si>
  <si>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</si>
  <si>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</si>
  <si>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</si>
  <si>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</si>
  <si>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</si>
  <si>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</si>
  <si>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</si>
  <si>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</si>
  <si>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</si>
  <si>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</si>
  <si>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</si>
  <si>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</si>
  <si>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</si>
  <si>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</si>
  <si>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</si>
  <si>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</si>
  <si>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</si>
  <si>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</si>
  <si>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</si>
  <si>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</si>
  <si>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</si>
  <si>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</si>
  <si>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</si>
  <si>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</si>
  <si>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</si>
  <si>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</si>
  <si>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</si>
  <si>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</si>
  <si>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</si>
  <si>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</si>
  <si>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</si>
  <si>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</si>
  <si>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</si>
  <si>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</si>
  <si>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</si>
  <si>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</si>
  <si>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</si>
  <si>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</si>
  <si>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</si>
  <si>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</si>
  <si>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</si>
  <si>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</si>
  <si>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</si>
  <si>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</si>
  <si>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</si>
  <si>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</si>
  <si>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</si>
  <si>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</si>
  <si>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</si>
  <si>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</si>
  <si>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</si>
  <si>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</si>
  <si>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</si>
  <si>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</si>
  <si>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</si>
  <si>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</si>
  <si>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</si>
  <si>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</si>
  <si>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</si>
  <si>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</si>
  <si>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</si>
  <si>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</si>
  <si>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</si>
  <si>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</si>
  <si>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</si>
  <si>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</si>
  <si>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</si>
  <si>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</si>
  <si>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</si>
  <si>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</si>
  <si>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</si>
  <si>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</si>
  <si>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</si>
  <si>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</si>
  <si>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</si>
  <si>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</si>
  <si>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</si>
  <si>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</si>
  <si>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</si>
  <si>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</si>
  <si>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</si>
  <si>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</si>
  <si>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</si>
  <si>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</si>
  <si>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</si>
  <si>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</si>
  <si>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</si>
  <si>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</si>
  <si>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</si>
  <si>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</si>
  <si>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</si>
  <si>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</si>
  <si>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</si>
  <si>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</si>
  <si>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</si>
  <si>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</si>
  <si>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</si>
  <si>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</si>
  <si>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</si>
  <si>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</si>
  <si>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</si>
  <si>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</si>
  <si>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</si>
  <si>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</si>
  <si>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</si>
  <si>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</si>
  <si>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</si>
  <si>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</si>
  <si>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</si>
  <si>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</si>
  <si>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</si>
  <si>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</si>
  <si>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</si>
  <si>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</si>
  <si>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</si>
  <si>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</si>
  <si>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</si>
  <si>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</si>
  <si>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</si>
  <si>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</si>
  <si>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</si>
  <si>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</si>
  <si>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</si>
  <si>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</si>
  <si>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</si>
  <si>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</si>
  <si>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</si>
  <si>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</si>
  <si>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</si>
  <si>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</si>
  <si>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</si>
  <si>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</si>
  <si>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</si>
  <si>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</si>
  <si>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</si>
  <si>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</si>
  <si>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</si>
  <si>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</si>
  <si>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</si>
  <si>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</si>
  <si>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</si>
  <si>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</si>
  <si>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</si>
  <si>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</si>
  <si>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</si>
  <si>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</si>
  <si>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</si>
  <si>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</si>
  <si>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</si>
  <si>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</si>
  <si>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</si>
  <si>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</si>
  <si>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</si>
  <si>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</si>
  <si>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</si>
  <si>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</si>
  <si>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</si>
  <si>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</si>
  <si>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</si>
  <si>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</si>
  <si>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</si>
  <si>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</si>
  <si>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</si>
  <si>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</si>
  <si>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</si>
  <si>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</si>
  <si>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</si>
  <si>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</si>
  <si>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</si>
  <si>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</si>
  <si>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</si>
  <si>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</si>
  <si>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</si>
  <si>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</si>
  <si>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</si>
  <si>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</si>
  <si>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</si>
  <si>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</si>
  <si>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</si>
  <si>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</si>
  <si>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</si>
  <si>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</si>
  <si>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</si>
  <si>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</si>
  <si>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</si>
  <si>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</si>
  <si>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</si>
  <si>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</si>
  <si>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</si>
  <si>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</si>
  <si>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</si>
  <si>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</si>
  <si>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</si>
  <si>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</si>
  <si>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</si>
  <si>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</si>
  <si>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</si>
  <si>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</si>
  <si>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</si>
  <si>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</si>
  <si>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</si>
  <si>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</si>
  <si>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</si>
  <si>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</si>
  <si>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</si>
  <si>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</si>
  <si>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</si>
  <si>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</si>
  <si>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</si>
  <si>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</si>
  <si>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</si>
  <si>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</si>
  <si>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</si>
  <si>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</si>
  <si>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</si>
  <si>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</si>
  <si>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</si>
  <si>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</si>
  <si>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</si>
  <si>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</si>
  <si>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</si>
  <si>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</si>
  <si>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</si>
  <si>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</si>
  <si>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</si>
  <si>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</si>
  <si>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</si>
  <si>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</si>
  <si>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</si>
  <si>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</si>
  <si>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</si>
  <si>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</si>
  <si>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</si>
  <si>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</si>
  <si>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</si>
  <si>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</si>
  <si>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</si>
  <si>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</si>
  <si>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</si>
  <si>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</si>
  <si>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</si>
  <si>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</si>
  <si>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</si>
  <si>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</si>
  <si>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</si>
  <si>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</si>
  <si>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</si>
  <si>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</si>
  <si>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</si>
  <si>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</si>
  <si>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</si>
  <si>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</si>
  <si>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</si>
  <si>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</si>
  <si>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</si>
  <si>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</si>
  <si>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</si>
  <si>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</si>
  <si>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</si>
  <si>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</si>
  <si>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</si>
  <si>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</si>
  <si>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</si>
  <si>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</si>
  <si>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</si>
  <si>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</si>
  <si>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</si>
  <si>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</si>
  <si>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</si>
  <si>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</si>
  <si>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</si>
  <si>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</si>
  <si>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</si>
  <si>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</si>
  <si>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</si>
  <si>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</si>
  <si>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</si>
  <si>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</si>
  <si>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</si>
  <si>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</si>
  <si>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</si>
  <si>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</si>
  <si>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</si>
  <si>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</si>
  <si>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</si>
  <si>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</si>
  <si>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</si>
  <si>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</si>
  <si>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</si>
  <si>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</si>
  <si>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</si>
  <si>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</si>
  <si>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</si>
  <si>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</si>
  <si>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</si>
  <si>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</si>
  <si>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</si>
  <si>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</si>
  <si>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</si>
  <si>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</si>
  <si>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</si>
  <si>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</si>
  <si>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</si>
  <si>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</si>
  <si>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</si>
  <si>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</si>
  <si>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</si>
  <si>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</si>
  <si>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</si>
  <si>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</si>
  <si>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</si>
  <si>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</si>
  <si>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</si>
  <si>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</si>
  <si>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</si>
  <si>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</si>
  <si>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</si>
  <si>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</si>
  <si>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</si>
  <si>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</si>
  <si>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</si>
  <si>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</si>
  <si>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</si>
  <si>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</si>
  <si>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</si>
  <si>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</si>
  <si>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</si>
  <si>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</si>
  <si>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</si>
  <si>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</si>
  <si>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</si>
  <si>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</si>
  <si>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</si>
  <si>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</si>
  <si>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</si>
  <si>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</si>
  <si>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</si>
  <si>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</si>
  <si>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</si>
  <si>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</si>
  <si>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</si>
  <si>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</si>
  <si>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</si>
  <si>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</si>
  <si>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</si>
  <si>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</si>
  <si>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</si>
  <si>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</si>
  <si>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</si>
  <si>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</si>
  <si>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</si>
  <si>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</si>
  <si>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</si>
  <si>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</si>
  <si>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</si>
  <si>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</si>
  <si>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</si>
  <si>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</si>
  <si>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</si>
  <si>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</si>
  <si>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</si>
  <si>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</si>
  <si>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</si>
  <si>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</si>
  <si>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</si>
  <si>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</si>
  <si>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</si>
  <si>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</si>
  <si>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</si>
  <si>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</si>
  <si>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</si>
  <si>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</si>
  <si>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</si>
  <si>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</si>
  <si>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</si>
  <si>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</si>
  <si>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</si>
  <si>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</si>
  <si>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</si>
  <si>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</si>
  <si>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</si>
  <si>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</si>
  <si>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</si>
  <si>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</si>
  <si>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</si>
  <si>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</si>
  <si>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</si>
  <si>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</si>
  <si>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</si>
  <si>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</si>
  <si>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</si>
  <si>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</si>
  <si>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</si>
  <si>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</si>
  <si>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</si>
  <si>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</si>
  <si>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</si>
  <si>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</si>
  <si>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</si>
  <si>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</si>
  <si>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</si>
  <si>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</si>
  <si>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</si>
  <si>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</si>
  <si>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</si>
  <si>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</si>
  <si>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</si>
  <si>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</si>
  <si>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</si>
  <si>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</si>
  <si>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</si>
  <si>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</si>
  <si>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</si>
  <si>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</si>
  <si>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</si>
  <si>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</si>
  <si>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</si>
  <si>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</si>
  <si>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</si>
  <si>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</si>
  <si>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</si>
  <si>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</si>
  <si>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</si>
  <si>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</si>
  <si>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</si>
  <si>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</si>
  <si>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</si>
  <si>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</si>
  <si>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</si>
  <si>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</si>
  <si>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</si>
  <si>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</si>
  <si>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</si>
  <si>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</si>
  <si>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</si>
  <si>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</si>
  <si>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</si>
  <si>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</si>
  <si>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</si>
  <si>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</si>
  <si>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</si>
  <si>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</si>
  <si>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</si>
  <si>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</si>
  <si>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</si>
  <si>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</si>
  <si>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</si>
  <si>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</si>
  <si>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</si>
  <si>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</si>
  <si>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</si>
  <si>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</si>
  <si>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</si>
  <si>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</si>
  <si>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</si>
  <si>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</si>
  <si>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</si>
  <si>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</si>
  <si>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</si>
  <si>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</si>
  <si>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</si>
  <si>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</si>
  <si>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</si>
  <si>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</si>
  <si>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</si>
  <si>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</si>
  <si>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</si>
  <si>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</si>
  <si>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</si>
  <si>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</si>
  <si>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</si>
  <si>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</si>
  <si>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</si>
  <si>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</si>
  <si>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</si>
  <si>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</si>
  <si>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</si>
  <si>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</si>
  <si>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</si>
  <si>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</si>
  <si>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</si>
  <si>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</si>
  <si>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</si>
  <si>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</si>
  <si>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</si>
  <si>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</si>
  <si>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</si>
  <si>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</si>
  <si>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</si>
  <si>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</si>
  <si>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</si>
  <si>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</si>
  <si>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</si>
  <si>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</si>
  <si>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</si>
  <si>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</si>
  <si>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</si>
  <si>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</si>
  <si>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</si>
  <si>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</si>
  <si>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</si>
  <si>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</si>
  <si>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</si>
  <si>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</si>
  <si>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</si>
  <si>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</si>
  <si>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</si>
  <si>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</si>
  <si>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</si>
  <si>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</si>
  <si>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</si>
  <si>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</si>
  <si>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</si>
  <si>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</si>
  <si>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</si>
  <si>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</si>
  <si>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</si>
  <si>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</si>
  <si>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</si>
  <si>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</si>
  <si>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</si>
  <si>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</si>
  <si>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</si>
  <si>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</si>
  <si>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</si>
  <si>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</si>
  <si>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</si>
  <si>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</si>
  <si>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</si>
  <si>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</si>
  <si>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</si>
  <si>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</si>
  <si>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</si>
  <si>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</si>
  <si>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</si>
  <si>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</si>
  <si>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</si>
  <si>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</si>
  <si>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</si>
  <si>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</si>
  <si>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</si>
  <si>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</si>
  <si>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</si>
  <si>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</si>
  <si>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</si>
  <si>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</si>
  <si>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</si>
  <si>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</si>
  <si>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</si>
  <si>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</si>
  <si>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</si>
  <si>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</si>
  <si>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</si>
  <si>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</si>
  <si>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</si>
  <si>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</si>
  <si>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</si>
  <si>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</si>
  <si>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</si>
  <si>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</si>
  <si>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</si>
  <si>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</si>
  <si>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</si>
  <si>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</si>
  <si>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</si>
  <si>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</si>
  <si>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</si>
  <si>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</si>
  <si>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</si>
  <si>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</si>
  <si>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</si>
  <si>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</si>
  <si>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</si>
  <si>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</si>
  <si>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</si>
  <si>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</si>
  <si>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</si>
  <si>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</si>
  <si>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</si>
  <si>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</si>
  <si>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</si>
  <si>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</si>
  <si>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</si>
  <si>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</si>
  <si>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</si>
  <si>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</si>
  <si>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</si>
  <si>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</si>
  <si>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</si>
  <si>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</si>
  <si>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</si>
  <si>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</si>
  <si>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</si>
  <si>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</si>
  <si>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</si>
  <si>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</si>
  <si>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</si>
  <si>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</si>
  <si>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</si>
  <si>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</si>
  <si>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</si>
  <si>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</si>
  <si>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</si>
  <si>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</si>
  <si>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</si>
  <si>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</si>
  <si>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</si>
  <si>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</si>
  <si>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</si>
  <si>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</si>
  <si>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</si>
  <si>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</si>
  <si>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</si>
  <si>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</si>
  <si>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</si>
  <si>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</si>
  <si>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</si>
  <si>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</si>
  <si>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</si>
  <si>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</si>
  <si>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</si>
  <si>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</si>
  <si>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</si>
  <si>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</si>
  <si>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</si>
  <si>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</si>
  <si>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</si>
  <si>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</si>
  <si>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</si>
  <si>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</si>
  <si>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</si>
  <si>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</si>
  <si>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</si>
  <si>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</si>
  <si>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</si>
  <si>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</si>
  <si>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</si>
  <si>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</si>
  <si>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</si>
  <si>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</si>
  <si>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</si>
  <si>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</si>
  <si>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</si>
  <si>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</si>
  <si>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</si>
  <si>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</si>
  <si>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</si>
  <si>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</si>
  <si>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</si>
  <si>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</si>
  <si>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</si>
  <si>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</si>
  <si>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</si>
  <si>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</si>
  <si>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</si>
  <si>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</si>
  <si>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</si>
  <si>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</si>
  <si>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</si>
  <si>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</si>
  <si>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</si>
  <si>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</si>
  <si>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</si>
  <si>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</si>
  <si>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</si>
  <si>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</si>
  <si>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</si>
  <si>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</si>
  <si>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</si>
  <si>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</si>
  <si>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</si>
  <si>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</si>
  <si>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</si>
  <si>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</si>
  <si>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</si>
  <si>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</si>
  <si>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</si>
  <si>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</si>
  <si>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</si>
  <si>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</si>
  <si>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</si>
  <si>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</si>
  <si>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</si>
  <si>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</si>
  <si>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</si>
  <si>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</si>
  <si>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</si>
  <si>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</si>
  <si>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</si>
  <si>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</si>
  <si>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</si>
  <si>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</si>
  <si>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</si>
  <si>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</si>
  <si>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</si>
  <si>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</si>
  <si>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</si>
  <si>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</si>
  <si>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</si>
  <si>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</si>
  <si>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</si>
  <si>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</si>
  <si>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</si>
  <si>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</si>
  <si>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</si>
  <si>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</si>
  <si>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</si>
  <si>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</si>
  <si>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</si>
  <si>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</si>
  <si>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</si>
  <si>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</si>
  <si>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</si>
  <si>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</si>
  <si>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</si>
  <si>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</si>
  <si>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</si>
  <si>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</si>
  <si>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</si>
  <si>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</si>
  <si>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</si>
  <si>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</si>
  <si>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</si>
  <si>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</si>
  <si>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</si>
  <si>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</si>
  <si>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</si>
  <si>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</si>
  <si>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</si>
  <si>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</si>
  <si>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</si>
  <si>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</si>
  <si>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</si>
  <si>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</si>
  <si>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</si>
  <si>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</si>
  <si>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</si>
  <si>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</si>
  <si>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</si>
  <si>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</si>
  <si>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</si>
  <si>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</si>
  <si>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</si>
  <si>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</si>
  <si>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</si>
  <si>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</si>
  <si>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</si>
  <si>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</si>
  <si>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</si>
  <si>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</si>
  <si>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</si>
  <si>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</si>
  <si>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</si>
  <si>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</si>
  <si>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</si>
  <si>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</si>
  <si>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</si>
  <si>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</si>
  <si>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</si>
  <si>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</si>
  <si>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</si>
  <si>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</si>
  <si>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</si>
  <si>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</si>
  <si>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</si>
  <si>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</si>
  <si>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</si>
  <si>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</si>
  <si>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</si>
  <si>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</si>
  <si>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</si>
  <si>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</si>
  <si>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</si>
  <si>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</si>
  <si>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</si>
  <si>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</si>
  <si>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</si>
  <si>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</si>
  <si>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</si>
  <si>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</si>
  <si>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</si>
  <si>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</si>
  <si>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</si>
  <si>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</si>
  <si>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</si>
  <si>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</si>
  <si>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</si>
  <si>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</si>
  <si>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</si>
  <si>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</si>
  <si>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</si>
  <si>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</si>
  <si>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</si>
  <si>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</si>
  <si>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</si>
  <si>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</si>
  <si>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</si>
  <si>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</si>
  <si>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</si>
  <si>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</si>
  <si>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</si>
  <si>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</si>
  <si>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</si>
  <si>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</si>
  <si>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</si>
  <si>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</si>
  <si>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</si>
  <si>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</si>
  <si>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</si>
  <si>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</si>
  <si>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</si>
  <si>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</si>
  <si>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</si>
  <si>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</si>
  <si>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</si>
  <si>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</si>
  <si>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</si>
  <si>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</si>
  <si>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</si>
  <si>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</si>
  <si>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</si>
  <si>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</si>
  <si>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</si>
  <si>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</si>
  <si>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</si>
  <si>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</si>
  <si>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</si>
  <si>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</si>
  <si>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</si>
  <si>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</si>
  <si>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</si>
  <si>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</si>
  <si>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</si>
  <si>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</si>
  <si>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</si>
  <si>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</si>
  <si>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</si>
  <si>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</si>
  <si>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</si>
  <si>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</si>
  <si>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</si>
  <si>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</si>
  <si>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</si>
  <si>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</si>
  <si>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</si>
  <si>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</si>
  <si>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</si>
  <si>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</si>
  <si>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</si>
  <si>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</si>
  <si>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</si>
  <si>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</si>
  <si>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</si>
  <si>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</si>
  <si>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</si>
  <si>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</si>
  <si>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</si>
  <si>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</si>
  <si>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</si>
  <si>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</si>
  <si>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</si>
  <si>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</si>
  <si>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</si>
  <si>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</si>
  <si>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</si>
  <si>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</si>
  <si>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</si>
  <si>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</si>
  <si>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</si>
  <si>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</si>
  <si>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</si>
  <si>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</si>
  <si>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</si>
  <si>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</si>
  <si>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</si>
  <si>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</si>
  <si>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</si>
  <si>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</si>
  <si>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</si>
  <si>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</si>
  <si>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</si>
  <si>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</si>
  <si>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</si>
  <si>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</si>
  <si>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</si>
  <si>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</si>
  <si>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</si>
  <si>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</si>
  <si>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</si>
  <si>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</si>
  <si>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</si>
  <si>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</si>
  <si>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</si>
  <si>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</si>
  <si>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</si>
  <si>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</si>
  <si>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</si>
  <si>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</si>
  <si>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</si>
  <si>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</si>
  <si>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</si>
  <si>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</si>
  <si>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</si>
  <si>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</si>
  <si>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</si>
  <si>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</si>
  <si>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</si>
  <si>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</si>
  <si>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</si>
  <si>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</si>
  <si>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</si>
  <si>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</si>
  <si>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</si>
  <si>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</si>
  <si>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</si>
  <si>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</si>
  <si>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</si>
  <si>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</si>
  <si>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</si>
  <si>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</si>
  <si>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</si>
  <si>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</si>
  <si>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</si>
  <si>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</si>
  <si>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</si>
  <si>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</si>
  <si>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</si>
  <si>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</si>
  <si>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</si>
  <si>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</si>
  <si>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</si>
  <si>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</si>
  <si>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</si>
  <si>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</si>
  <si>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</si>
  <si>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</si>
  <si>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</si>
  <si>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</si>
  <si>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</si>
  <si>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</si>
  <si>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</si>
  <si>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</si>
  <si>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</si>
  <si>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</si>
  <si>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</si>
  <si>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</si>
  <si>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</si>
  <si>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</si>
  <si>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</si>
  <si>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</si>
  <si>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</si>
  <si>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</si>
  <si>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</si>
  <si>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</si>
  <si>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</si>
  <si>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</si>
  <si>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</si>
  <si>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</si>
  <si>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</si>
  <si>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</si>
  <si>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</si>
  <si>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</si>
  <si>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</si>
  <si>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</si>
  <si>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</si>
  <si>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</si>
  <si>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</si>
  <si>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</si>
  <si>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</si>
  <si>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</si>
  <si>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</si>
  <si>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</si>
  <si>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</si>
  <si>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</si>
  <si>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</si>
  <si>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</si>
  <si>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</si>
  <si>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</si>
  <si>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</si>
  <si>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</si>
  <si>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</si>
  <si>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</si>
  <si>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</si>
  <si>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</si>
  <si>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</si>
  <si>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</si>
  <si>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</si>
  <si>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</si>
  <si>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</si>
  <si>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</si>
  <si>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</si>
  <si>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</si>
  <si>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</si>
  <si>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</si>
  <si>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</si>
  <si>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</si>
  <si>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</si>
  <si>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</si>
  <si>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</si>
  <si>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</si>
  <si>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</si>
  <si>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</si>
  <si>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</si>
  <si>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</si>
  <si>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</si>
  <si>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</si>
  <si>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</si>
  <si>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</si>
  <si>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</si>
  <si>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</si>
  <si>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</si>
  <si>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</si>
  <si>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</si>
  <si>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</si>
  <si>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</si>
  <si>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</si>
  <si>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</si>
  <si>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</si>
  <si>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</si>
  <si>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</si>
  <si>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</si>
  <si>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</si>
  <si>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</si>
  <si>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</si>
  <si>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</si>
  <si>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</si>
  <si>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</si>
  <si>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</si>
  <si>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</si>
  <si>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</si>
  <si>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</si>
  <si>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</si>
  <si>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</si>
  <si>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</si>
  <si>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</si>
  <si>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</si>
  <si>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</si>
  <si>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</si>
  <si>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</si>
  <si>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</si>
  <si>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</si>
  <si>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</si>
  <si>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</si>
  <si>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</si>
  <si>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</si>
  <si>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</si>
  <si>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</si>
  <si>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</si>
  <si>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</si>
  <si>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</si>
  <si>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</si>
  <si>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</si>
  <si>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</si>
  <si>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</si>
  <si>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</si>
  <si>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</si>
  <si>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</si>
  <si>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</si>
  <si>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</si>
  <si>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</si>
  <si>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</si>
  <si>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</si>
  <si>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</si>
  <si>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</si>
  <si>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</si>
  <si>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</si>
  <si>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</si>
  <si>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</si>
  <si>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</si>
  <si>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</si>
  <si>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</si>
  <si>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</si>
  <si>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</si>
  <si>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</si>
  <si>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</si>
  <si>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</si>
  <si>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</si>
  <si>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</si>
  <si>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</si>
  <si>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</si>
  <si>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</si>
  <si>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</si>
  <si>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</si>
  <si>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</si>
  <si>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</si>
  <si>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</si>
  <si>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</si>
  <si>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</si>
  <si>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</si>
  <si>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</si>
  <si>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</si>
  <si>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</si>
  <si>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</si>
  <si>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</si>
  <si>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</si>
  <si>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</si>
  <si>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</si>
  <si>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</si>
  <si>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</si>
  <si>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</si>
  <si>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</si>
  <si>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</si>
  <si>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</si>
  <si>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</si>
  <si>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</si>
  <si>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</si>
  <si>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</si>
  <si>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</si>
  <si>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</si>
  <si>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</si>
  <si>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</si>
  <si>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</si>
  <si>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</si>
  <si>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</si>
  <si>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</si>
  <si>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</si>
  <si>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</si>
  <si>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</si>
  <si>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</si>
  <si>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</si>
  <si>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</si>
  <si>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</si>
  <si>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</si>
  <si>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</si>
  <si>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</si>
  <si>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</si>
  <si>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</si>
  <si>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</si>
  <si>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</si>
  <si>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</si>
  <si>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</si>
  <si>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</si>
  <si>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</si>
  <si>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</si>
  <si>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</si>
  <si>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</si>
  <si>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</si>
  <si>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</si>
  <si>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</si>
  <si>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</si>
  <si>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</si>
  <si>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</si>
  <si>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</si>
  <si>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</si>
  <si>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</si>
  <si>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</si>
  <si>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</si>
  <si>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</si>
  <si>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</si>
  <si>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</si>
  <si>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</si>
  <si>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</si>
  <si>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</si>
  <si>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</si>
  <si>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</si>
  <si>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</si>
  <si>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</si>
  <si>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</si>
  <si>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</si>
  <si>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</si>
  <si>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</si>
  <si>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</si>
  <si>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</si>
  <si>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</si>
  <si>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</si>
  <si>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</si>
  <si>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</si>
  <si>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</si>
  <si>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</si>
  <si>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</si>
  <si>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</si>
  <si>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</si>
  <si>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</si>
  <si>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</si>
  <si>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</si>
  <si>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</si>
  <si>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</si>
  <si>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</si>
  <si>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</si>
  <si>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</si>
  <si>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</si>
  <si>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</si>
  <si>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</si>
  <si>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</si>
  <si>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</si>
  <si>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</si>
  <si>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</si>
  <si>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</si>
  <si>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</si>
  <si>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</si>
  <si>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</si>
  <si>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</si>
  <si>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</si>
  <si>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</si>
  <si>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</si>
  <si>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</si>
  <si>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</si>
  <si>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</si>
  <si>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</si>
  <si>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</si>
  <si>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</si>
  <si>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</si>
  <si>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</si>
  <si>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</si>
  <si>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</si>
  <si>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</si>
  <si>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</si>
  <si>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</si>
  <si>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</si>
  <si>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</si>
  <si>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</si>
  <si>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</si>
  <si>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</si>
  <si>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</si>
  <si>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</si>
  <si>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</si>
  <si>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</si>
  <si>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</si>
  <si>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</si>
  <si>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</si>
  <si>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</si>
  <si>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</si>
  <si>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</si>
  <si>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</si>
  <si>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</si>
  <si>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</si>
  <si>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</si>
  <si>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</si>
  <si>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</si>
  <si>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</si>
  <si>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</si>
  <si>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</si>
  <si>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</si>
  <si>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</si>
  <si>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</si>
  <si>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</si>
  <si>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</si>
  <si>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</si>
  <si>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</si>
  <si>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</si>
  <si>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</si>
  <si>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</si>
  <si>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</si>
  <si>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</si>
  <si>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</si>
  <si>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</si>
  <si>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</si>
  <si>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</si>
  <si>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</si>
  <si>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</si>
  <si>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</si>
  <si>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</si>
  <si>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</si>
  <si>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</si>
  <si>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</si>
  <si>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</si>
  <si>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</si>
  <si>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</si>
  <si>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</si>
  <si>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</si>
  <si>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</si>
  <si>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</si>
  <si>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</si>
  <si>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</si>
  <si>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</si>
  <si>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</si>
  <si>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</si>
  <si>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</si>
  <si>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</si>
  <si>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</si>
  <si>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</si>
  <si>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</si>
  <si>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</si>
  <si>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</si>
  <si>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</si>
  <si>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</si>
  <si>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</si>
  <si>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</si>
  <si>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</si>
  <si>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</si>
  <si>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</si>
  <si>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</si>
  <si>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</si>
  <si>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</si>
  <si>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</si>
  <si>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</si>
  <si>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</si>
  <si>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</si>
  <si>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</si>
  <si>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</si>
  <si>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</si>
  <si>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</si>
  <si>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</si>
  <si>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</si>
  <si>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</si>
  <si>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</si>
  <si>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</si>
  <si>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</si>
  <si>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</si>
  <si>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</si>
  <si>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</si>
  <si>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</si>
  <si>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</si>
  <si>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</si>
  <si>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</si>
  <si>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</si>
  <si>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</si>
  <si>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</si>
  <si>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</si>
  <si>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</si>
  <si>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</si>
  <si>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</si>
  <si>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</si>
  <si>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</si>
  <si>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</si>
  <si>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</si>
  <si>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</si>
  <si>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</si>
  <si>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</si>
  <si>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</si>
  <si>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</si>
  <si>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</si>
  <si>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</si>
  <si>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</si>
  <si>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</si>
  <si>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</si>
  <si>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</si>
  <si>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</si>
  <si>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</si>
  <si>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</si>
  <si>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</si>
  <si>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</si>
  <si>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</si>
  <si>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</si>
  <si>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</si>
  <si>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</si>
  <si>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</si>
  <si>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</si>
  <si>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</si>
  <si>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</si>
  <si>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</si>
  <si>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</si>
  <si>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</si>
  <si>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</si>
  <si>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</si>
  <si>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</si>
  <si>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</si>
  <si>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</si>
  <si>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</si>
  <si>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</si>
  <si>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</si>
  <si>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</si>
  <si>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</si>
  <si>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</si>
  <si>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</si>
  <si>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</si>
  <si>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</si>
  <si>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</si>
  <si>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</si>
  <si>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</si>
  <si>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</si>
  <si>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</si>
  <si>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</si>
  <si>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</si>
  <si>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</si>
  <si>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</si>
  <si>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</si>
  <si>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</si>
  <si>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</si>
  <si>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</si>
  <si>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</si>
  <si>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</si>
  <si>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</si>
  <si>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</si>
  <si>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</si>
  <si>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</si>
  <si>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</si>
  <si>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</si>
  <si>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</si>
  <si>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</si>
  <si>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</si>
  <si>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</si>
  <si>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</si>
  <si>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</si>
  <si>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</si>
  <si>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</si>
  <si>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</si>
  <si>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</si>
  <si>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</si>
  <si>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</si>
  <si>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</si>
  <si>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</si>
  <si>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</si>
  <si>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</si>
  <si>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</si>
  <si>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</si>
  <si>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</si>
  <si>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</si>
  <si>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</si>
  <si>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</si>
  <si>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</si>
  <si>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</si>
  <si>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</si>
  <si>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</si>
  <si>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</si>
  <si>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</si>
  <si>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</si>
  <si>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</si>
  <si>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</si>
  <si>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</si>
  <si>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</si>
  <si>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</si>
  <si>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</si>
  <si>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</si>
  <si>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</si>
  <si>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</si>
  <si>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</si>
  <si>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</si>
  <si>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</si>
  <si>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</si>
  <si>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</si>
  <si>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</si>
  <si>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</si>
  <si>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</si>
  <si>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</si>
  <si>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</si>
  <si>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</si>
  <si>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</si>
  <si>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</si>
  <si>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</si>
  <si>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</si>
  <si>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</si>
  <si>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</si>
  <si>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</si>
  <si>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</si>
  <si>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</si>
  <si>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</si>
  <si>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</si>
  <si>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</si>
  <si>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</si>
  <si>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</si>
  <si>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</si>
  <si>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</si>
  <si>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</si>
  <si>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</si>
  <si>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</si>
  <si>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</si>
  <si>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</si>
  <si>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</si>
  <si>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</si>
  <si>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</si>
  <si>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</si>
  <si>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</si>
  <si>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</si>
  <si>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</si>
  <si>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</si>
  <si>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</si>
  <si>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</si>
  <si>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</si>
  <si>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</si>
  <si>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</si>
  <si>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</si>
  <si>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</si>
  <si>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</si>
  <si>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</si>
  <si>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</si>
  <si>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</si>
  <si>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</si>
  <si>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</si>
  <si>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</si>
  <si>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</si>
  <si>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</si>
  <si>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</si>
  <si>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</si>
  <si>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</si>
  <si>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</si>
  <si>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</si>
  <si>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</si>
  <si>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</si>
  <si>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</si>
  <si>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</si>
  <si>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</si>
  <si>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</si>
  <si>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</si>
  <si>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</si>
  <si>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</si>
  <si>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</si>
  <si>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</si>
  <si>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</si>
  <si>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</si>
  <si>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</si>
  <si>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</si>
  <si>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</si>
  <si>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</si>
  <si>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</si>
  <si>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</si>
  <si>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</si>
  <si>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</si>
  <si>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</si>
  <si>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</si>
  <si>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</si>
  <si>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</si>
  <si>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</si>
  <si>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</si>
  <si>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</si>
  <si>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</si>
  <si>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</si>
  <si>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</si>
  <si>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</si>
  <si>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</si>
  <si>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</si>
  <si>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</si>
  <si>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</si>
  <si>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</si>
  <si>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</si>
  <si>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</si>
  <si>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</si>
  <si>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</si>
  <si>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</si>
  <si>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</si>
  <si>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</si>
  <si>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</si>
  <si>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</si>
  <si>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</si>
  <si>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</si>
  <si>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</si>
  <si>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</si>
  <si>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</si>
  <si>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</si>
  <si>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</si>
  <si>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</si>
  <si>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</si>
  <si>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</si>
  <si>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</si>
  <si>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</si>
  <si>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</si>
  <si>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</si>
  <si>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</si>
  <si>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</si>
  <si>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</si>
  <si>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</si>
  <si>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</si>
  <si>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</si>
  <si>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</si>
  <si>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</si>
  <si>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</si>
  <si>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</si>
  <si>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</si>
  <si>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</si>
  <si>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</si>
  <si>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</si>
  <si>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</si>
  <si>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</si>
  <si>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</si>
  <si>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</si>
  <si>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</si>
  <si>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</si>
  <si>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</si>
  <si>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</si>
  <si>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</si>
  <si>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</si>
  <si>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</si>
  <si>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</si>
  <si>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</si>
  <si>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</si>
  <si>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</si>
  <si>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</si>
  <si>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</si>
  <si>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</si>
  <si>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</si>
  <si>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</si>
  <si>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</si>
  <si>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</si>
  <si>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</si>
  <si>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</si>
  <si>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</si>
  <si>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</si>
  <si>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</si>
  <si>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</si>
  <si>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</si>
  <si>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</si>
  <si>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</si>
  <si>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</si>
  <si>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</si>
  <si>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</si>
  <si>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</si>
  <si>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</si>
  <si>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</si>
  <si>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</si>
  <si>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</si>
  <si>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</si>
  <si>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</si>
  <si>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</si>
  <si>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</si>
  <si>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</si>
  <si>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</si>
  <si>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</si>
  <si>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</si>
  <si>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</si>
  <si>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</si>
  <si>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</si>
  <si>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</si>
  <si>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</si>
  <si>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</si>
  <si>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</si>
  <si>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</si>
  <si>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</si>
  <si>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</si>
  <si>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</si>
  <si>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</si>
  <si>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</si>
  <si>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</si>
  <si>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</si>
  <si>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</si>
  <si>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</si>
  <si>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</si>
  <si>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</si>
  <si>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</si>
  <si>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</si>
  <si>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</si>
  <si>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</si>
  <si>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</si>
  <si>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</si>
  <si>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</si>
  <si>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</si>
  <si>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</si>
  <si>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</si>
  <si>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</si>
  <si>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</si>
  <si>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</si>
  <si>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</si>
  <si>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</si>
  <si>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</si>
  <si>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</si>
  <si>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</si>
  <si>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</si>
  <si>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</si>
  <si>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</si>
  <si>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</si>
  <si>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</si>
  <si>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</si>
  <si>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</si>
  <si>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</si>
  <si>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</si>
  <si>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</si>
  <si>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</si>
  <si>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</si>
  <si>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</si>
  <si>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</si>
  <si>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</si>
  <si>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</si>
  <si>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</si>
  <si>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</si>
  <si>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</si>
  <si>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</si>
  <si>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</si>
  <si>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</si>
  <si>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</si>
  <si>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</si>
  <si>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</si>
  <si>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</si>
  <si>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</si>
  <si>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</si>
  <si>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</si>
  <si>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</si>
  <si>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</si>
  <si>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</si>
  <si>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</si>
  <si>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</si>
  <si>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</si>
  <si>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</si>
  <si>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</si>
  <si>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</si>
  <si>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</si>
  <si>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</si>
  <si>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</si>
  <si>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</si>
  <si>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</si>
  <si>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</si>
  <si>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</si>
  <si>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</si>
  <si>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</si>
  <si>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</si>
  <si>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</si>
  <si>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</si>
  <si>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</si>
  <si>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</si>
  <si>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</si>
  <si>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</si>
  <si>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</si>
  <si>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</si>
  <si>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</si>
  <si>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</si>
  <si>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</si>
  <si>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</si>
  <si>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</si>
  <si>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</si>
  <si>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</si>
  <si>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</si>
  <si>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</si>
  <si>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</si>
  <si>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</si>
  <si>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</si>
  <si>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</si>
  <si>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</si>
  <si>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</si>
  <si>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</si>
  <si>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</si>
  <si>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</si>
  <si>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</si>
  <si>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</si>
  <si>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</si>
  <si>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</si>
  <si>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</si>
  <si>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</si>
  <si>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</si>
  <si>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</si>
  <si>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</si>
  <si>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</si>
  <si>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</si>
  <si>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</si>
  <si>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</si>
  <si>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</si>
  <si>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</si>
  <si>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</si>
  <si>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</si>
  <si>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</si>
  <si>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</si>
  <si>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</si>
  <si>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</si>
  <si>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</si>
  <si>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</si>
  <si>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</si>
  <si>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</si>
  <si>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</si>
  <si>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</si>
  <si>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</si>
  <si>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</si>
  <si>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</si>
  <si>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</si>
  <si>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</si>
  <si>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</si>
  <si>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</si>
  <si>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</si>
  <si>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</si>
  <si>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</si>
  <si>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</si>
  <si>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</si>
  <si>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</si>
  <si>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</si>
  <si>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</si>
  <si>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</si>
  <si>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</si>
  <si>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</si>
  <si>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</si>
  <si>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</si>
  <si>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</si>
  <si>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</si>
  <si>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</si>
  <si>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</si>
  <si>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</si>
  <si>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</si>
  <si>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</si>
  <si>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</si>
  <si>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</si>
  <si>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</si>
  <si>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</si>
  <si>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</si>
  <si>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</si>
  <si>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</si>
  <si>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</si>
  <si>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</si>
  <si>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</si>
  <si>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</si>
  <si>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</si>
  <si>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</si>
  <si>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</si>
  <si>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</si>
  <si>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</si>
  <si>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</si>
  <si>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</si>
  <si>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</si>
  <si>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</si>
  <si>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</si>
  <si>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</si>
  <si>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</si>
  <si>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</si>
  <si>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</si>
  <si>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</si>
  <si>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</si>
  <si>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</si>
  <si>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</si>
  <si>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</si>
  <si>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</si>
  <si>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</si>
  <si>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</si>
  <si>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</si>
  <si>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</si>
  <si>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</si>
  <si>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</si>
  <si>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</si>
  <si>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</si>
  <si>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</si>
  <si>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</si>
  <si>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</si>
  <si>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</si>
  <si>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</si>
  <si>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</si>
  <si>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</si>
  <si>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</si>
  <si>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</si>
  <si>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</si>
  <si>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</si>
  <si>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</si>
  <si>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</si>
  <si>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</si>
  <si>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</si>
  <si>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</si>
  <si>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</si>
  <si>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</si>
  <si>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</si>
  <si>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</si>
  <si>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</si>
  <si>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</si>
  <si>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</si>
  <si>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</si>
  <si>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</si>
  <si>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</si>
  <si>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</si>
  <si>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</si>
  <si>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</si>
  <si>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</si>
  <si>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</si>
  <si>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</si>
  <si>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</si>
  <si>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</si>
  <si>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</si>
  <si>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</si>
  <si>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</si>
  <si>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</si>
  <si>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</si>
  <si>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</si>
  <si>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</si>
  <si>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</si>
  <si>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</si>
  <si>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</si>
  <si>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</si>
  <si>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</si>
  <si>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</si>
  <si>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</si>
  <si>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</si>
  <si>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</si>
  <si>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</si>
  <si>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</si>
  <si>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</si>
  <si>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</si>
  <si>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</si>
  <si>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</si>
  <si>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</si>
  <si>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</si>
  <si>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</si>
  <si>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</si>
  <si>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</si>
  <si>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</si>
  <si>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</si>
  <si>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</si>
  <si>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</si>
  <si>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</si>
  <si>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</si>
  <si>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</si>
  <si>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</si>
  <si>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</si>
  <si>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</si>
  <si>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</si>
  <si>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</si>
  <si>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</si>
  <si>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</si>
  <si>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</si>
  <si>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</si>
  <si>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</si>
  <si>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</si>
  <si>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</si>
  <si>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</si>
  <si>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</si>
  <si>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</si>
  <si>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</si>
  <si>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</si>
  <si>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</si>
  <si>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</si>
  <si>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</si>
  <si>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</si>
  <si>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</si>
  <si>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</si>
  <si>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</si>
  <si>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</si>
  <si>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</si>
  <si>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</si>
  <si>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</si>
  <si>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</si>
  <si>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</si>
  <si>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</si>
  <si>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</si>
  <si>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</si>
  <si>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</si>
  <si>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</si>
  <si>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</si>
  <si>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</si>
  <si>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</si>
  <si>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</si>
  <si>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</si>
  <si>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</si>
  <si>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</si>
  <si>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</si>
  <si>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</si>
  <si>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</si>
  <si>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</si>
  <si>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</si>
  <si>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</si>
  <si>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</si>
  <si>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</si>
  <si>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</si>
  <si>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</si>
  <si>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</si>
  <si>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</si>
  <si>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</si>
  <si>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</si>
  <si>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</si>
  <si>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</si>
  <si>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</si>
  <si>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</si>
  <si>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</si>
  <si>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</si>
  <si>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</si>
  <si>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</si>
  <si>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</si>
  <si>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</si>
  <si>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</si>
  <si>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</si>
  <si>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</si>
  <si>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</si>
  <si>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</si>
  <si>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</si>
  <si>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</si>
  <si>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</si>
  <si>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</si>
  <si>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</si>
  <si>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</si>
  <si>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</si>
  <si>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</si>
  <si>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</si>
  <si>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</si>
  <si>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</si>
  <si>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</si>
  <si>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</si>
  <si>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</si>
  <si>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</si>
  <si>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</si>
  <si>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</si>
  <si>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</si>
  <si>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</si>
  <si>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</si>
  <si>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</si>
  <si>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</si>
  <si>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</si>
  <si>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</si>
  <si>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</si>
  <si>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</si>
  <si>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</si>
  <si>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</si>
  <si>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</si>
  <si>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</si>
  <si>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</si>
  <si>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</si>
  <si>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</si>
  <si>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</si>
  <si>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</si>
  <si>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</si>
  <si>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</si>
  <si>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</si>
  <si>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</si>
  <si>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</si>
  <si>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</si>
  <si>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</si>
  <si>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</si>
  <si>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</si>
  <si>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</si>
  <si>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</si>
  <si>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</si>
  <si>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</si>
  <si>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</si>
  <si>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</si>
  <si>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</si>
  <si>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</si>
  <si>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</si>
  <si>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</si>
  <si>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</si>
  <si>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</si>
  <si>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</si>
  <si>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</si>
  <si>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</si>
  <si>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</si>
  <si>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</si>
  <si>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</si>
  <si>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</si>
  <si>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</si>
  <si>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</si>
  <si>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</si>
  <si>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</si>
  <si>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</si>
  <si>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</si>
  <si>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</si>
  <si>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</si>
  <si>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</si>
  <si>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</si>
  <si>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</si>
  <si>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</si>
  <si>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</si>
  <si>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</si>
  <si>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</si>
  <si>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</si>
  <si>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</si>
  <si>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</si>
  <si>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</si>
  <si>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</si>
  <si>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</si>
  <si>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</si>
  <si>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</si>
  <si>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</si>
  <si>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</si>
  <si>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</si>
  <si>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</si>
  <si>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</si>
  <si>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</si>
  <si>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</si>
  <si>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</si>
  <si>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</si>
  <si>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</si>
  <si>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</si>
  <si>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</si>
  <si>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</si>
  <si>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</si>
  <si>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</si>
  <si>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</si>
  <si>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</si>
  <si>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</si>
  <si>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</si>
  <si>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</si>
  <si>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</si>
  <si>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</si>
  <si>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</si>
  <si>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</si>
  <si>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</si>
  <si>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</si>
  <si>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</si>
  <si>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</si>
  <si>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</si>
  <si>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</si>
  <si>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</si>
  <si>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</si>
  <si>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</si>
  <si>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</si>
  <si>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</si>
  <si>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</si>
  <si>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</si>
  <si>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</si>
  <si>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</si>
  <si>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</si>
  <si>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</si>
  <si>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</si>
  <si>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</si>
  <si>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</si>
  <si>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</si>
  <si>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</si>
  <si>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</si>
  <si>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</si>
  <si>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</si>
  <si>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</si>
  <si>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</si>
  <si>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</si>
  <si>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</si>
  <si>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</si>
  <si>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</si>
  <si>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</si>
  <si>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</si>
  <si>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</si>
  <si>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</si>
  <si>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</si>
  <si>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</si>
  <si>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</si>
  <si>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</si>
  <si>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</si>
  <si>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</si>
  <si>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</si>
  <si>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</si>
  <si>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</si>
  <si>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</si>
  <si>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</si>
  <si>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</si>
  <si>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</si>
  <si>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</si>
  <si>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</si>
  <si>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</si>
  <si>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</si>
  <si>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</si>
  <si>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</si>
  <si>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</si>
  <si>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</si>
  <si>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</si>
  <si>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</si>
  <si>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</si>
  <si>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</si>
  <si>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</si>
  <si>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</si>
  <si>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</si>
  <si>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</si>
  <si>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</si>
  <si>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</si>
  <si>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</si>
  <si>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</si>
  <si>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</si>
  <si>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</si>
  <si>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</si>
  <si>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</si>
  <si>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</si>
  <si>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</si>
  <si>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</si>
  <si>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</si>
  <si>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</si>
  <si>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</si>
  <si>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</si>
  <si>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</si>
  <si>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</si>
  <si>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</si>
  <si>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</si>
  <si>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</si>
  <si>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</si>
  <si>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</si>
  <si>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</si>
  <si>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</si>
  <si>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</si>
  <si>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</si>
  <si>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</si>
  <si>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</si>
  <si>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</si>
  <si>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</si>
  <si>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</si>
  <si>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</si>
  <si>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</si>
  <si>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</si>
  <si>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</si>
  <si>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</si>
  <si>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</si>
  <si>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</si>
  <si>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</si>
  <si>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</si>
  <si>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</si>
  <si>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</si>
  <si>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</si>
  <si>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</si>
  <si>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</si>
  <si>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</si>
  <si>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</si>
  <si>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</si>
  <si>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</si>
  <si>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</si>
  <si>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</si>
  <si>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</si>
  <si>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</si>
  <si>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</si>
  <si>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</si>
  <si>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</si>
  <si>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</si>
  <si>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</si>
  <si>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</si>
  <si>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</si>
  <si>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</si>
  <si>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</si>
  <si>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</si>
  <si>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</si>
  <si>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</si>
  <si>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</si>
  <si>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</si>
  <si>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</si>
  <si>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</si>
  <si>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</si>
  <si>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</si>
  <si>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</si>
  <si>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</si>
  <si>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</si>
  <si>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</si>
  <si>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</si>
  <si>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</si>
  <si>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</si>
  <si>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</si>
  <si>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</si>
  <si>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</si>
  <si>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</si>
  <si>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</si>
  <si>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</si>
  <si>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</si>
  <si>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</si>
  <si>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</si>
  <si>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</si>
  <si>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</si>
  <si>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</si>
  <si>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</si>
  <si>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</si>
  <si>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</si>
  <si>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</si>
  <si>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</si>
  <si>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</si>
  <si>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</si>
  <si>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</si>
  <si>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</si>
  <si>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</si>
  <si>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</si>
  <si>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</si>
  <si>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</si>
  <si>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</si>
  <si>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</si>
  <si>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</si>
  <si>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</si>
  <si>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</si>
  <si>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</si>
  <si>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</si>
  <si>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</si>
  <si>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</si>
  <si>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</si>
  <si>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</si>
  <si>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</si>
  <si>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</si>
  <si>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</si>
  <si>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</si>
  <si>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</si>
  <si>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</si>
  <si>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</si>
  <si>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</si>
  <si>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</si>
  <si>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</si>
  <si>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</si>
  <si>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</si>
  <si>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</si>
  <si>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</si>
  <si>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</si>
  <si>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</si>
  <si>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</si>
  <si>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</si>
  <si>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</si>
  <si>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</si>
  <si>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</si>
  <si>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</si>
  <si>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</si>
  <si>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</si>
  <si>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</si>
  <si>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</si>
  <si>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</si>
  <si>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</si>
  <si>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</si>
  <si>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</si>
  <si>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</si>
  <si>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</si>
  <si>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</si>
  <si>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</si>
  <si>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</si>
  <si>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</si>
  <si>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</si>
  <si>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</si>
  <si>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</si>
  <si>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</si>
  <si>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</si>
  <si>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</si>
  <si>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</si>
  <si>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</si>
  <si>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</si>
  <si>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</si>
  <si>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</si>
  <si>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</si>
  <si>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</si>
  <si>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</si>
  <si>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</si>
  <si>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</si>
  <si>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</si>
  <si>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</si>
  <si>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</si>
  <si>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</si>
  <si>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</si>
  <si>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</si>
  <si>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</si>
  <si>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</si>
  <si>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</si>
  <si>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</si>
  <si>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</si>
  <si>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</si>
  <si>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</si>
  <si>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</si>
  <si>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</si>
  <si>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</si>
  <si>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</si>
  <si>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</si>
  <si>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</si>
  <si>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</si>
  <si>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</si>
  <si>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</si>
  <si>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</si>
  <si>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</si>
  <si>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</si>
  <si>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</si>
  <si>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</si>
  <si>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</si>
  <si>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</si>
  <si>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</si>
  <si>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</si>
  <si>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</si>
  <si>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</si>
  <si>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</si>
  <si>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</si>
  <si>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</si>
  <si>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</si>
  <si>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</si>
  <si>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</si>
  <si>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</si>
  <si>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</si>
  <si>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</si>
  <si>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</si>
  <si>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</si>
  <si>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</si>
  <si>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</si>
  <si>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</si>
  <si>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</si>
  <si>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</si>
  <si>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</si>
  <si>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</si>
  <si>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</si>
  <si>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</si>
  <si>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</si>
  <si>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</si>
  <si>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</si>
  <si>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</si>
  <si>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</si>
  <si>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</si>
  <si>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</si>
  <si>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</si>
  <si>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</si>
  <si>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</si>
  <si>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</si>
  <si>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</si>
  <si>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</si>
  <si>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</si>
  <si>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</si>
  <si>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</si>
  <si>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</si>
  <si>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</si>
  <si>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</si>
  <si>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</si>
  <si>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</si>
  <si>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</si>
  <si>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</si>
  <si>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</si>
  <si>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</si>
  <si>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</si>
  <si>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</si>
  <si>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</si>
  <si>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</si>
  <si>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</si>
  <si>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</si>
  <si>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</si>
  <si>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</si>
  <si>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</si>
  <si>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</si>
  <si>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</si>
  <si>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</si>
  <si>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</si>
  <si>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</si>
  <si>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</si>
  <si>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</si>
  <si>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</si>
  <si>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</si>
  <si>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</si>
  <si>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</si>
  <si>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</si>
  <si>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</si>
  <si>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</si>
  <si>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</si>
  <si>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</si>
  <si>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</si>
  <si>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</si>
  <si>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</si>
  <si>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</si>
  <si>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</si>
  <si>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</si>
  <si>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</si>
  <si>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</si>
  <si>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</si>
  <si>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</si>
  <si>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</si>
  <si>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</si>
  <si>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</si>
  <si>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</si>
  <si>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</si>
  <si>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</si>
  <si>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</si>
  <si>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</si>
  <si>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</si>
  <si>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</si>
  <si>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</si>
  <si>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</si>
  <si>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</si>
  <si>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</si>
  <si>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</si>
  <si>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</si>
  <si>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</si>
  <si>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</si>
  <si>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</si>
  <si>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</si>
  <si>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</si>
  <si>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</si>
  <si>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</si>
  <si>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</si>
  <si>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</si>
  <si>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</si>
  <si>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</si>
  <si>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</si>
  <si>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</si>
  <si>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</si>
  <si>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</si>
  <si>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</si>
  <si>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</si>
  <si>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</si>
  <si>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</si>
  <si>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</si>
  <si>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</si>
  <si>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</si>
  <si>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</si>
  <si>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</si>
  <si>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</si>
  <si>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</si>
  <si>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</si>
  <si>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</si>
  <si>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</si>
  <si>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</si>
  <si>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</si>
  <si>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</si>
  <si>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</si>
  <si>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</si>
  <si>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</si>
  <si>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</si>
  <si>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</si>
  <si>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</si>
  <si>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</si>
  <si>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</si>
  <si>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</si>
  <si>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</si>
  <si>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</si>
  <si>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</si>
  <si>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</si>
  <si>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</si>
  <si>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</si>
  <si>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</si>
  <si>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</si>
  <si>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</si>
  <si>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</si>
  <si>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</si>
  <si>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</si>
  <si>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</si>
  <si>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</si>
  <si>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</si>
  <si>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</si>
  <si>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</si>
  <si>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</si>
  <si>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</si>
  <si>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</si>
  <si>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</si>
  <si>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</si>
  <si>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</si>
  <si>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</si>
  <si>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</si>
  <si>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</si>
  <si>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</si>
  <si>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</si>
  <si>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</si>
  <si>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</si>
  <si>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</si>
  <si>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</si>
  <si>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</si>
  <si>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</si>
  <si>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</si>
  <si>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</si>
  <si>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</si>
  <si>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</si>
  <si>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</si>
  <si>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</si>
  <si>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</si>
  <si>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</si>
  <si>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</si>
  <si>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</si>
  <si>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</si>
  <si>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</si>
  <si>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</si>
  <si>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</si>
  <si>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</si>
  <si>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</si>
  <si>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</si>
  <si>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</si>
  <si>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</si>
  <si>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</si>
  <si>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</si>
  <si>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</si>
  <si>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</si>
  <si>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</si>
  <si>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</si>
  <si>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</si>
  <si>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</si>
  <si>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</si>
  <si>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</si>
  <si>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</si>
  <si>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</si>
  <si>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</si>
  <si>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</si>
  <si>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</si>
  <si>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</si>
  <si>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</si>
  <si>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</si>
  <si>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</si>
  <si>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</si>
  <si>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</si>
  <si>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</si>
  <si>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</si>
  <si>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</si>
  <si>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</si>
  <si>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</si>
  <si>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</si>
  <si>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</si>
  <si>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</si>
  <si>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</si>
  <si>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</si>
  <si>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</si>
  <si>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</si>
  <si>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</si>
  <si>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</si>
  <si>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</si>
  <si>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</si>
  <si>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</si>
  <si>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</si>
  <si>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</si>
  <si>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</si>
  <si>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</si>
  <si>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</si>
  <si>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</si>
  <si>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</si>
  <si>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</si>
  <si>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</si>
  <si>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</si>
  <si>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</si>
  <si>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</si>
  <si>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</si>
  <si>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</si>
  <si>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</si>
  <si>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</si>
  <si>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</si>
  <si>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</si>
  <si>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</si>
  <si>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</si>
  <si>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</si>
  <si>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</si>
  <si>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</si>
  <si>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</si>
  <si>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</si>
  <si>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</si>
  <si>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</si>
  <si>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</si>
  <si>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</si>
  <si>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</si>
  <si>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</si>
  <si>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</si>
  <si>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</si>
  <si>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</si>
  <si>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</si>
  <si>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</si>
  <si>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</si>
  <si>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</si>
  <si>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</si>
  <si>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</si>
  <si>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</si>
  <si>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</si>
  <si>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</si>
  <si>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</si>
  <si>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</si>
  <si>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</si>
  <si>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</si>
  <si>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</si>
  <si>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</si>
  <si>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</si>
  <si>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</si>
  <si>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</si>
  <si>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</si>
  <si>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</si>
  <si>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</si>
  <si>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</si>
  <si>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</si>
  <si>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</si>
  <si>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</si>
  <si>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</si>
  <si>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</si>
  <si>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</si>
  <si>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</si>
  <si>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</si>
  <si>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</si>
  <si>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</si>
  <si>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</si>
  <si>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</si>
  <si>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</si>
  <si>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</si>
  <si>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</si>
  <si>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</si>
  <si>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</si>
  <si>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</si>
  <si>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</si>
  <si>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</si>
  <si>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</si>
  <si>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</si>
  <si>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</si>
  <si>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</si>
  <si>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</si>
  <si>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</si>
  <si>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</si>
  <si>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</si>
  <si>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</si>
  <si>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</si>
  <si>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</si>
  <si>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</si>
  <si>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</si>
  <si>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</si>
  <si>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</si>
  <si>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</si>
  <si>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</si>
  <si>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</si>
  <si>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</si>
  <si>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</si>
  <si>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</si>
  <si>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</si>
  <si>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</si>
  <si>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</si>
  <si>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</si>
  <si>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</si>
  <si>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</si>
  <si>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</si>
  <si>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</si>
  <si>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</si>
  <si>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</si>
  <si>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</si>
  <si>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</si>
  <si>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</si>
  <si>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</si>
  <si>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</si>
  <si>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</si>
  <si>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</si>
  <si>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</si>
  <si>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</si>
  <si>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</si>
  <si>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</si>
  <si>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</si>
  <si>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</si>
  <si>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</si>
  <si>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</si>
  <si>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</si>
  <si>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</si>
  <si>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</si>
  <si>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</si>
  <si>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</si>
  <si>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</si>
  <si>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</si>
  <si>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</si>
  <si>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</si>
  <si>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</si>
  <si>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</si>
  <si>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</si>
  <si>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</si>
  <si>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</si>
  <si>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</si>
  <si>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</si>
  <si>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</si>
  <si>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</si>
  <si>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</si>
  <si>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</si>
  <si>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</si>
  <si>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</si>
  <si>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</si>
  <si>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</si>
  <si>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</si>
  <si>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</si>
  <si>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</si>
  <si>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</si>
  <si>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</si>
  <si>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</si>
  <si>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</si>
  <si>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</si>
  <si>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</si>
  <si>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</si>
  <si>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</si>
  <si>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</si>
  <si>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</si>
  <si>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</si>
  <si>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</si>
  <si>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</si>
  <si>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</si>
  <si>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</si>
  <si>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</si>
  <si>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</si>
  <si>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</si>
  <si>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</si>
  <si>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</si>
  <si>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</si>
  <si>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</si>
  <si>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</si>
  <si>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</si>
  <si>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</si>
  <si>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</si>
  <si>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</si>
  <si>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</si>
  <si>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</si>
  <si>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</si>
  <si>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</si>
  <si>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</si>
  <si>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</si>
  <si>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</si>
  <si>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</si>
  <si>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</si>
  <si>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</si>
  <si>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</si>
  <si>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</si>
  <si>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</si>
  <si>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</si>
  <si>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</si>
  <si>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</si>
  <si>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</si>
  <si>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</si>
  <si>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</si>
  <si>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</si>
  <si>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</si>
  <si>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</si>
  <si>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</si>
  <si>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</si>
  <si>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</si>
  <si>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</si>
  <si>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</si>
  <si>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</si>
  <si>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</si>
  <si>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</si>
  <si>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</si>
  <si>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</si>
  <si>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</si>
  <si>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</si>
  <si>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</si>
  <si>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</si>
  <si>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</si>
  <si>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</si>
  <si>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</si>
  <si>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</si>
  <si>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</si>
  <si>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</si>
  <si>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</si>
  <si>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</si>
  <si>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</si>
  <si>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</si>
  <si>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</si>
  <si>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</si>
  <si>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</si>
  <si>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</si>
  <si>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</si>
  <si>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</si>
  <si>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</si>
  <si>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</si>
  <si>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</si>
  <si>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</si>
  <si>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</si>
  <si>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</si>
  <si>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</si>
  <si>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</si>
  <si>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</si>
  <si>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</si>
  <si>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</si>
  <si>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</si>
  <si>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</si>
  <si>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</si>
  <si>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</si>
  <si>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</si>
  <si>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</si>
  <si>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</si>
  <si>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</si>
  <si>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</si>
  <si>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</si>
  <si>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</si>
  <si>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</si>
  <si>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</si>
  <si>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</si>
  <si>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</si>
  <si>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</si>
  <si>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</si>
  <si>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</si>
  <si>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</si>
  <si>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</si>
  <si>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</si>
  <si>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</si>
  <si>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</si>
  <si>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</si>
  <si>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</si>
  <si>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</si>
  <si>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</si>
  <si>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</si>
  <si>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</si>
  <si>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</si>
  <si>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</si>
  <si>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</si>
  <si>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</si>
  <si>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</si>
  <si>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</si>
  <si>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</si>
  <si>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</si>
  <si>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</si>
  <si>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</si>
  <si>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</si>
  <si>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</si>
  <si>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</si>
  <si>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</si>
  <si>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</si>
  <si>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</si>
  <si>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</si>
  <si>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</si>
  <si>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</si>
  <si>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</si>
  <si>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</si>
  <si>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</si>
  <si>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</si>
  <si>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</si>
  <si>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</si>
  <si>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</si>
  <si>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</si>
  <si>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</si>
  <si>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</si>
  <si>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</si>
  <si>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</si>
  <si>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</si>
  <si>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</si>
  <si>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</si>
  <si>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</si>
  <si>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</si>
  <si>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</si>
  <si>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</si>
  <si>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</si>
  <si>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</si>
  <si>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</si>
  <si>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</si>
  <si>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</si>
  <si>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</si>
  <si>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</si>
  <si>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</si>
  <si>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</si>
  <si>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</si>
  <si>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</si>
  <si>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</si>
  <si>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</si>
  <si>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</si>
  <si>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</si>
  <si>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</si>
  <si>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</si>
  <si>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</si>
  <si>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</si>
  <si>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</si>
  <si>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</si>
  <si>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</si>
  <si>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</si>
  <si>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</si>
  <si>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</si>
  <si>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</si>
  <si>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</si>
  <si>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</si>
  <si>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</si>
  <si>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</si>
  <si>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</si>
  <si>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</si>
  <si>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</si>
  <si>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</si>
  <si>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</si>
  <si>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</si>
  <si>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</si>
  <si>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</si>
  <si>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</si>
  <si>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</si>
  <si>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</si>
  <si>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</si>
  <si>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</si>
  <si>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</si>
  <si>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</si>
  <si>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</si>
  <si>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</si>
  <si>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</si>
  <si>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</si>
  <si>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</si>
  <si>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</si>
  <si>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</si>
  <si>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</si>
  <si>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</si>
  <si>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</si>
  <si>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</si>
  <si>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</si>
  <si>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</si>
  <si>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</si>
  <si>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</si>
  <si>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</si>
  <si>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</si>
  <si>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</si>
  <si>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</si>
  <si>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</si>
  <si>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</si>
  <si>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</si>
  <si>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</si>
  <si>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</si>
  <si>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</si>
  <si>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</si>
  <si>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</si>
  <si>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</si>
  <si>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</si>
  <si>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</si>
  <si>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</si>
  <si>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</si>
  <si>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</si>
  <si>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</si>
  <si>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</si>
  <si>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</si>
  <si>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</si>
  <si>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</si>
  <si>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</si>
  <si>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</si>
  <si>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</si>
  <si>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</si>
  <si>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</si>
  <si>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</si>
  <si>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</si>
  <si>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</si>
  <si>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</si>
  <si>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</si>
  <si>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</si>
  <si>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</si>
  <si>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</si>
  <si>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</si>
  <si>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</si>
  <si>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</si>
  <si>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</si>
  <si>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</si>
  <si>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</si>
  <si>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</si>
  <si>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</si>
  <si>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</si>
  <si>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</si>
  <si>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</si>
  <si>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</si>
  <si>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</si>
  <si>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</si>
  <si>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</si>
  <si>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</si>
  <si>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</si>
  <si>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</si>
  <si>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</si>
  <si>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</si>
  <si>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</si>
  <si>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</si>
  <si>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</si>
  <si>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</si>
  <si>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</si>
  <si>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</si>
  <si>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</si>
  <si>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</si>
  <si>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</si>
  <si>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</si>
  <si>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</si>
  <si>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</si>
  <si>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</si>
  <si>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</si>
  <si>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</si>
  <si>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</si>
  <si>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</si>
  <si>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</si>
  <si>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</si>
  <si>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</si>
  <si>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</si>
  <si>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</si>
  <si>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</si>
  <si>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</si>
  <si>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</si>
  <si>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</si>
  <si>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</si>
  <si>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</si>
  <si>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</si>
  <si>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</si>
  <si>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</si>
  <si>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</si>
  <si>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</si>
  <si>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</si>
  <si>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</si>
  <si>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</si>
  <si>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</si>
  <si>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</si>
  <si>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</si>
  <si>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</si>
  <si>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</si>
  <si>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</si>
  <si>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</si>
  <si>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</si>
  <si>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</si>
  <si>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</si>
  <si>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</si>
  <si>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</si>
  <si>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</si>
  <si>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</si>
  <si>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</si>
  <si>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</si>
  <si>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</si>
  <si>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</si>
  <si>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</si>
  <si>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</si>
  <si>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</si>
  <si>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</si>
  <si>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</si>
  <si>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</si>
  <si>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</si>
  <si>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</si>
  <si>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</si>
  <si>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</si>
  <si>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</si>
  <si>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</si>
  <si>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</si>
  <si>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</si>
  <si>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</si>
  <si>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</si>
  <si>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</si>
  <si>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</si>
  <si>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</si>
  <si>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</si>
  <si>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</si>
  <si>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</si>
  <si>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</si>
  <si>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</si>
  <si>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</si>
  <si>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</si>
  <si>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</si>
  <si>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</si>
  <si>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</si>
  <si>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</si>
  <si>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</si>
  <si>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</si>
  <si>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</si>
  <si>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</si>
  <si>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</si>
  <si>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</si>
  <si>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</si>
  <si>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</si>
  <si>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</si>
  <si>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</si>
  <si>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</si>
  <si>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</si>
  <si>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</si>
  <si>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</si>
  <si>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</si>
  <si>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</si>
  <si>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</si>
  <si>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</si>
  <si>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</si>
  <si>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</si>
  <si>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</si>
  <si>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</si>
  <si>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</si>
  <si>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</si>
  <si>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</si>
  <si>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</si>
  <si>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</si>
  <si>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</si>
  <si>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</si>
  <si>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</si>
  <si>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</si>
  <si>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</si>
  <si>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</si>
  <si>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</si>
  <si>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</si>
  <si>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</si>
  <si>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</si>
  <si>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</si>
  <si>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</si>
  <si>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</si>
  <si>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</si>
  <si>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</si>
  <si>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</si>
  <si>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</si>
  <si>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</si>
  <si>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</si>
  <si>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</si>
  <si>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</si>
  <si>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</si>
  <si>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</si>
  <si>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</si>
  <si>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</si>
  <si>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</si>
  <si>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</si>
  <si>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</si>
  <si>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</si>
  <si>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</si>
  <si>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</si>
  <si>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</si>
  <si>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</si>
  <si>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</si>
  <si>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</si>
  <si>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</si>
  <si>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</si>
  <si>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</si>
  <si>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</si>
  <si>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</si>
  <si>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</si>
  <si>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</si>
  <si>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</si>
  <si>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</si>
  <si>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</si>
  <si>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</si>
  <si>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</si>
  <si>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</si>
  <si>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</si>
  <si>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</si>
  <si>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</si>
  <si>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</si>
  <si>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</si>
  <si>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</si>
  <si>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</si>
  <si>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</si>
  <si>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</si>
  <si>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</si>
  <si>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</si>
  <si>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</si>
  <si>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</si>
  <si>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</si>
  <si>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</si>
  <si>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</si>
  <si>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</si>
  <si>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</si>
  <si>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</si>
  <si>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</si>
  <si>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</si>
  <si>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</si>
  <si>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</si>
  <si>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</si>
  <si>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</si>
  <si>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</si>
  <si>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</si>
  <si>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</si>
  <si>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</si>
  <si>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</si>
  <si>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</si>
  <si>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</si>
  <si>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</si>
  <si>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</si>
  <si>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</si>
  <si>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</si>
  <si>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</si>
  <si>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</si>
  <si>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</si>
  <si>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</si>
  <si>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</si>
  <si>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</si>
  <si>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</si>
  <si>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</si>
  <si>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</si>
  <si>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</si>
  <si>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</si>
  <si>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</si>
  <si>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</si>
  <si>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</si>
  <si>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</si>
  <si>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</si>
  <si>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</si>
  <si>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</si>
  <si>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</si>
  <si>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</si>
  <si>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</si>
  <si>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</si>
  <si>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</si>
  <si>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</si>
  <si>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</si>
  <si>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</si>
  <si>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</si>
  <si>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</si>
  <si>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</si>
  <si>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</si>
  <si>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</si>
  <si>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</si>
  <si>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</si>
  <si>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</si>
  <si>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</si>
  <si>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</si>
  <si>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</si>
  <si>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</si>
  <si>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</si>
  <si>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</si>
  <si>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</si>
  <si>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</si>
  <si>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</si>
  <si>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</si>
  <si>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</si>
  <si>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</si>
  <si>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</si>
  <si>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</si>
  <si>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</si>
  <si>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</si>
  <si>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</si>
  <si>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</si>
  <si>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</si>
  <si>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</si>
  <si>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</si>
  <si>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</si>
  <si>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</si>
  <si>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</si>
  <si>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</si>
  <si>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</si>
  <si>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</si>
  <si>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</si>
  <si>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</si>
  <si>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</si>
  <si>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</si>
  <si>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</si>
  <si>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</si>
  <si>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</si>
  <si>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</si>
  <si>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</si>
  <si>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</si>
  <si>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</si>
  <si>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</si>
  <si>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</si>
  <si>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</si>
  <si>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</si>
  <si>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</si>
  <si>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</si>
  <si>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</si>
  <si>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</si>
  <si>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</si>
  <si>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</si>
  <si>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</si>
  <si>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</si>
  <si>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</si>
  <si>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</si>
  <si>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</si>
  <si>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</si>
  <si>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</si>
  <si>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</si>
  <si>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</si>
  <si>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</si>
  <si>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</si>
  <si>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</si>
  <si>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</si>
  <si>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</si>
  <si>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</si>
  <si>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</si>
  <si>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</si>
  <si>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</si>
  <si>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</si>
  <si>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</si>
  <si>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</si>
  <si>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</si>
  <si>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</si>
  <si>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</si>
  <si>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</si>
  <si>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</si>
  <si>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</si>
  <si>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</si>
  <si>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</si>
  <si>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</si>
  <si>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</si>
  <si>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</si>
  <si>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</si>
  <si>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</si>
  <si>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</si>
  <si>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</si>
  <si>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</si>
  <si>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</si>
  <si>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</si>
  <si>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</si>
  <si>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</si>
  <si>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</si>
  <si>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</si>
  <si>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</si>
  <si>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</si>
  <si>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</si>
  <si>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</si>
  <si>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</si>
  <si>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</si>
  <si>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</si>
  <si>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</si>
  <si>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</si>
  <si>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</si>
  <si>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</si>
  <si>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</si>
  <si>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</si>
  <si>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</si>
  <si>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</si>
  <si>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</si>
  <si>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</si>
  <si>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</si>
  <si>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</si>
  <si>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</si>
  <si>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</si>
  <si>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</si>
  <si>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</si>
  <si>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</si>
  <si>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</si>
  <si>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</si>
  <si>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</si>
  <si>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</si>
  <si>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</si>
  <si>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</si>
  <si>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</si>
  <si>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</si>
  <si>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</si>
  <si>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</si>
  <si>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</si>
  <si>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</si>
  <si>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</si>
  <si>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</si>
  <si>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</si>
  <si>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</si>
  <si>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</si>
  <si>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</si>
  <si>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</si>
  <si>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</si>
  <si>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</si>
  <si>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</si>
  <si>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</si>
  <si>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</si>
  <si>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</si>
  <si>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</si>
  <si>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</si>
  <si>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</si>
  <si>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</si>
  <si>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</si>
  <si>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</si>
  <si>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</si>
  <si>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</si>
  <si>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</si>
  <si>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</si>
  <si>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</si>
  <si>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</si>
  <si>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</si>
  <si>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</si>
  <si>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</si>
  <si>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</si>
  <si>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</si>
  <si>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</si>
  <si>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</si>
  <si>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</si>
  <si>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</si>
  <si>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</si>
  <si>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</si>
  <si>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</si>
  <si>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</si>
  <si>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</si>
  <si>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</si>
  <si>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</si>
  <si>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</si>
  <si>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</si>
  <si>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</si>
  <si>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</si>
  <si>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</si>
  <si>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</si>
  <si>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</si>
  <si>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</si>
  <si>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</si>
  <si>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</si>
  <si>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</si>
  <si>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</si>
  <si>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</si>
  <si>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</si>
  <si>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</si>
  <si>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</si>
  <si>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</si>
  <si>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</si>
  <si>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</si>
  <si>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</si>
  <si>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</si>
  <si>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</si>
  <si>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</si>
  <si>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</si>
  <si>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</si>
  <si>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</si>
  <si>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</si>
  <si>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</si>
  <si>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</si>
  <si>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</si>
  <si>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</si>
  <si>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</si>
  <si>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</si>
  <si>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</si>
  <si>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</si>
  <si>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</si>
  <si>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</si>
  <si>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</si>
  <si>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</si>
  <si>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</si>
  <si>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</si>
  <si>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</si>
  <si>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</si>
  <si>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</si>
  <si>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</si>
  <si>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</si>
  <si>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</si>
  <si>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</si>
  <si>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</si>
  <si>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</si>
  <si>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</si>
  <si>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</si>
  <si>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</si>
  <si>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</si>
  <si>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</si>
  <si>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</si>
  <si>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</si>
  <si>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</si>
  <si>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</si>
  <si>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</si>
  <si>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</si>
  <si>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</si>
  <si>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</si>
  <si>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</si>
  <si>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</si>
  <si>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</si>
  <si>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</si>
  <si>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</si>
  <si>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</si>
  <si>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</si>
  <si>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</si>
  <si>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</si>
  <si>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</si>
  <si>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</si>
  <si>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</si>
  <si>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</si>
  <si>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</si>
  <si>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</si>
  <si>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</si>
  <si>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</si>
  <si>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</si>
  <si>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</si>
  <si>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</si>
  <si>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</si>
  <si>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</si>
  <si>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</si>
  <si>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</si>
  <si>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</si>
  <si>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</si>
  <si>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</si>
  <si>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</si>
  <si>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</si>
  <si>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</si>
  <si>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</si>
  <si>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</si>
  <si>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</si>
  <si>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</si>
  <si>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</si>
  <si>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</si>
  <si>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</si>
  <si>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</si>
  <si>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</si>
  <si>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</si>
  <si>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</si>
  <si>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</si>
  <si>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</si>
  <si>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</si>
  <si>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</si>
  <si>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</si>
  <si>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</si>
  <si>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</si>
  <si>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</si>
  <si>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</si>
  <si>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</si>
  <si>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</si>
  <si>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</si>
  <si>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</si>
  <si>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</si>
  <si>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</si>
  <si>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</si>
  <si>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</si>
  <si>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</si>
  <si>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</si>
  <si>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</si>
  <si>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</si>
  <si>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</si>
  <si>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</si>
  <si>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</si>
  <si>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</si>
  <si>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</si>
  <si>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</si>
  <si>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</si>
  <si>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</si>
  <si>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</si>
  <si>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</si>
  <si>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</si>
  <si>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</si>
  <si>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</si>
  <si>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</si>
  <si>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</si>
  <si>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</si>
  <si>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</si>
  <si>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</si>
  <si>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</si>
  <si>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</si>
  <si>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</si>
  <si>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</si>
  <si>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</si>
  <si>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</si>
  <si>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</si>
  <si>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</si>
  <si>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</si>
  <si>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</si>
  <si>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</si>
  <si>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</si>
  <si>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</si>
  <si>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</si>
  <si>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</si>
  <si>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</si>
  <si>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</si>
  <si>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</si>
  <si>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</si>
  <si>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</si>
  <si>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</si>
  <si>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</si>
  <si>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</si>
  <si>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</si>
  <si>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</si>
  <si>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</si>
  <si>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</si>
  <si>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</si>
  <si>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</si>
  <si>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</si>
  <si>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</si>
  <si>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</si>
  <si>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</si>
  <si>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</si>
  <si>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</si>
  <si>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</si>
  <si>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</si>
  <si>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</si>
  <si>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</si>
  <si>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</si>
  <si>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</si>
  <si>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</si>
  <si>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</si>
  <si>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</si>
  <si>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</si>
  <si>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</si>
  <si>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</si>
  <si>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</si>
  <si>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</si>
  <si>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</si>
  <si>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</si>
  <si>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</si>
  <si>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</si>
  <si>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</si>
  <si>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</si>
  <si>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</si>
  <si>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</si>
  <si>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</si>
  <si>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</si>
  <si>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</si>
  <si>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</si>
  <si>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</si>
  <si>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</si>
  <si>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</si>
  <si>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</si>
  <si>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</si>
  <si>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</si>
  <si>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</si>
  <si>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</si>
  <si>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</si>
  <si>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</si>
  <si>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</si>
  <si>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</si>
  <si>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</si>
  <si>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</si>
  <si>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</si>
  <si>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</si>
  <si>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</si>
  <si>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</si>
  <si>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</si>
  <si>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</si>
  <si>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</si>
  <si>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</si>
  <si>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</si>
  <si>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</si>
  <si>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</si>
  <si>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</si>
  <si>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</si>
  <si>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</si>
  <si>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</si>
  <si>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</si>
  <si>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</si>
  <si>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</si>
  <si>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</si>
  <si>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</si>
  <si>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</si>
  <si>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</si>
  <si>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</si>
  <si>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</si>
  <si>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</si>
  <si>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</si>
  <si>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</si>
  <si>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</si>
  <si>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</si>
  <si>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</si>
  <si>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</si>
  <si>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</si>
  <si>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</si>
  <si>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</si>
  <si>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</si>
  <si>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</si>
  <si>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</si>
  <si>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</si>
  <si>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</si>
  <si>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</si>
  <si>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</si>
  <si>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</si>
  <si>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</si>
  <si>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</si>
  <si>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</si>
  <si>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</si>
  <si>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</si>
  <si>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</si>
  <si>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</si>
  <si>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</si>
  <si>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</si>
  <si>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</si>
  <si>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</si>
  <si>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</si>
  <si>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</si>
  <si>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</si>
  <si>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</si>
  <si>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</si>
  <si>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</si>
  <si>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</si>
  <si>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</si>
  <si>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</si>
  <si>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</si>
  <si>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</si>
  <si>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</si>
  <si>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</si>
  <si>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</si>
  <si>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</si>
  <si>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</si>
  <si>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</si>
  <si>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</si>
  <si>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</si>
  <si>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</si>
  <si>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</si>
  <si>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</si>
  <si>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</si>
  <si>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</si>
  <si>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</si>
  <si>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</si>
  <si>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</si>
  <si>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</si>
  <si>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</si>
  <si>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</si>
  <si>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</si>
  <si>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</si>
  <si>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</si>
  <si>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</si>
  <si>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</si>
  <si>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</si>
  <si>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</si>
  <si>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</si>
  <si>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</si>
  <si>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</si>
  <si>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</si>
  <si>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</si>
  <si>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</si>
  <si>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</si>
  <si>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</si>
  <si>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</si>
  <si>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</si>
  <si>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</si>
  <si>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</si>
  <si>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</si>
  <si>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</si>
  <si>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</si>
  <si>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</si>
  <si>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</si>
  <si>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</si>
  <si>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</si>
  <si>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</si>
  <si>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</si>
  <si>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</si>
  <si>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</si>
  <si>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</si>
  <si>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</si>
  <si>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</si>
  <si>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</si>
  <si>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</si>
  <si>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</si>
  <si>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</si>
  <si>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</si>
  <si>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</si>
  <si>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</si>
  <si>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</si>
  <si>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</si>
  <si>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</si>
  <si>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</si>
  <si>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</si>
  <si>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</si>
  <si>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</si>
  <si>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</si>
  <si>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</si>
  <si>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</si>
  <si>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</si>
  <si>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</si>
  <si>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</si>
  <si>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</si>
  <si>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</si>
  <si>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</si>
  <si>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</si>
  <si>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</si>
  <si>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</si>
  <si>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</si>
  <si>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</si>
  <si>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</si>
  <si>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</si>
  <si>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</si>
  <si>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</si>
  <si>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</si>
  <si>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</si>
  <si>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</si>
  <si>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</si>
  <si>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</si>
  <si>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</si>
  <si>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</si>
  <si>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</si>
  <si>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</si>
  <si>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</si>
  <si>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</si>
  <si>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</si>
  <si>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</si>
  <si>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</si>
  <si>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</si>
  <si>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</si>
  <si>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</si>
  <si>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</si>
  <si>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</si>
  <si>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</si>
  <si>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</si>
  <si>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</si>
  <si>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</si>
  <si>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</si>
  <si>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</si>
  <si>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</si>
  <si>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</si>
  <si>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</si>
  <si>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</si>
  <si>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</si>
  <si>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</si>
  <si>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</si>
  <si>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</si>
  <si>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</si>
  <si>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</si>
  <si>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</si>
  <si>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</si>
  <si>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</si>
  <si>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</si>
  <si>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</si>
  <si>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</si>
  <si>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</si>
  <si>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</si>
  <si>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</si>
  <si>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</si>
  <si>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</si>
  <si>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</si>
  <si>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</si>
  <si>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</si>
  <si>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</si>
  <si>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</si>
  <si>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</si>
  <si>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</si>
  <si>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</si>
  <si>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</si>
  <si>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</si>
  <si>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</si>
  <si>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</si>
  <si>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</si>
  <si>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</si>
  <si>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</si>
  <si>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</si>
  <si>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</si>
  <si>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</si>
  <si>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</si>
  <si>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</si>
  <si>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</si>
  <si>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</si>
  <si>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</si>
  <si>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</si>
  <si>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</si>
  <si>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</si>
  <si>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</si>
  <si>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</si>
  <si>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</si>
  <si>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</si>
  <si>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</si>
  <si>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</si>
  <si>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</si>
  <si>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</si>
  <si>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</si>
  <si>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</si>
  <si>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</si>
  <si>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</si>
  <si>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</si>
  <si>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</si>
  <si>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</si>
  <si>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</si>
  <si>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</si>
  <si>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</si>
  <si>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</si>
  <si>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</si>
  <si>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</si>
  <si>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</si>
  <si>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</si>
  <si>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</si>
  <si>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</si>
  <si>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</si>
  <si>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</si>
  <si>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</si>
  <si>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</si>
  <si>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</si>
  <si>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</si>
  <si>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</si>
  <si>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</si>
  <si>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</si>
  <si>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</si>
  <si>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</si>
  <si>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</si>
  <si>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</si>
  <si>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</si>
  <si>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</si>
  <si>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</si>
  <si>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</si>
  <si>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</si>
  <si>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</si>
  <si>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</si>
  <si>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</si>
  <si>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</si>
  <si>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</si>
  <si>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</si>
  <si>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</si>
  <si>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</si>
  <si>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</si>
  <si>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</si>
  <si>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</si>
  <si>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</si>
  <si>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</si>
  <si>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</si>
  <si>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</si>
  <si>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</si>
  <si>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</si>
  <si>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</si>
  <si>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</si>
  <si>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</si>
  <si>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</si>
  <si>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</si>
  <si>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</si>
  <si>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</si>
  <si>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</si>
  <si>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</si>
  <si>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</si>
  <si>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</si>
  <si>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</si>
  <si>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</si>
  <si>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</si>
  <si>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</si>
  <si>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</si>
  <si>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</si>
  <si>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</si>
  <si>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</si>
  <si>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</si>
  <si>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</si>
  <si>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</si>
  <si>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</si>
  <si>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</si>
  <si>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</si>
  <si>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</si>
  <si>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</si>
  <si>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</si>
  <si>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</si>
  <si>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</si>
  <si>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</si>
  <si>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</si>
  <si>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</si>
  <si>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</si>
  <si>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</si>
  <si>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</si>
  <si>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</si>
  <si>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</si>
  <si>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</si>
  <si>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</si>
  <si>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</si>
  <si>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</si>
  <si>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</si>
  <si>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</si>
  <si>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</si>
  <si>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</si>
  <si>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</si>
  <si>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</si>
  <si>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</si>
  <si>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</si>
  <si>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</si>
  <si>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</si>
  <si>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</si>
  <si>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</si>
  <si>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</si>
  <si>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</si>
  <si>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</si>
  <si>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</si>
  <si>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</si>
  <si>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</si>
  <si>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</si>
  <si>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</si>
  <si>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</si>
  <si>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</si>
  <si>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</si>
  <si>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</si>
  <si>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</si>
  <si>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</si>
  <si>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</si>
  <si>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</si>
  <si>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</si>
  <si>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</si>
  <si>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</si>
  <si>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</si>
  <si>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</si>
  <si>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</si>
  <si>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</si>
  <si>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</si>
  <si>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</si>
  <si>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</si>
  <si>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</si>
  <si>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</si>
  <si>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</si>
  <si>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</si>
  <si>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</si>
  <si>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</si>
  <si>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</si>
  <si>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</si>
  <si>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</si>
  <si>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</si>
  <si>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</si>
  <si>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</si>
  <si>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</si>
  <si>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</si>
  <si>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</si>
  <si>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</si>
  <si>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</si>
  <si>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</si>
  <si>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</si>
  <si>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</si>
  <si>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</si>
  <si>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</si>
  <si>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</si>
  <si>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</si>
  <si>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</si>
  <si>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</si>
  <si>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</si>
  <si>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</si>
  <si>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</si>
  <si>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</si>
  <si>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</si>
  <si>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</si>
  <si>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</si>
  <si>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</si>
  <si>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</si>
  <si>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</si>
  <si>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</si>
  <si>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</si>
  <si>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</si>
  <si>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</si>
  <si>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</si>
  <si>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</si>
  <si>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</si>
  <si>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</si>
  <si>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</si>
  <si>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</si>
  <si>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</si>
  <si>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</si>
  <si>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</si>
  <si>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</si>
  <si>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</si>
  <si>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</si>
  <si>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</si>
  <si>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</si>
  <si>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</si>
  <si>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</si>
  <si>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</si>
  <si>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</si>
  <si>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</si>
  <si>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</si>
  <si>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</si>
  <si>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</si>
  <si>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</si>
  <si>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</si>
  <si>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</si>
  <si>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</si>
  <si>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</si>
  <si>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</si>
  <si>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</si>
  <si>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</si>
  <si>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</si>
  <si>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</si>
  <si>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</si>
  <si>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</si>
  <si>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</si>
  <si>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</si>
  <si>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</si>
  <si>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</si>
  <si>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</si>
  <si>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</si>
  <si>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</si>
  <si>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</si>
  <si>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</si>
  <si>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</si>
  <si>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</si>
  <si>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</si>
  <si>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</si>
  <si>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</si>
  <si>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</si>
  <si>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</si>
  <si>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</si>
  <si>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</si>
  <si>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</si>
  <si>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</si>
  <si>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</si>
  <si>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</si>
  <si>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</si>
  <si>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</si>
  <si>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</si>
  <si>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</si>
  <si>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</si>
  <si>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</si>
  <si>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</si>
  <si>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</si>
  <si>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</si>
  <si>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</si>
  <si>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</si>
  <si>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</si>
  <si>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</si>
  <si>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</si>
  <si>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</si>
  <si>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</si>
  <si>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</si>
  <si>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</si>
  <si>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</si>
  <si>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</si>
  <si>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</si>
  <si>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</si>
  <si>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</si>
  <si>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</si>
  <si>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</si>
  <si>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</si>
  <si>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</si>
  <si>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</si>
  <si>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</si>
  <si>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</si>
  <si>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</si>
  <si>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</si>
  <si>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</si>
  <si>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</si>
  <si>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</si>
  <si>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</si>
  <si>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</si>
  <si>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</si>
  <si>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</si>
  <si>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</si>
  <si>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</si>
  <si>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</si>
  <si>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</si>
  <si>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</si>
  <si>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</si>
  <si>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</si>
  <si>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</si>
  <si>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</si>
  <si>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</si>
  <si>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</si>
  <si>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</si>
  <si>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</si>
  <si>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</si>
  <si>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</si>
  <si>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</si>
  <si>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</si>
  <si>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</si>
  <si>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</si>
  <si>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</si>
  <si>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</si>
  <si>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</si>
  <si>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</si>
  <si>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</si>
  <si>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</si>
  <si>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</si>
  <si>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</si>
  <si>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</si>
  <si>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</si>
  <si>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</si>
  <si>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</si>
  <si>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</si>
  <si>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</si>
  <si>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</si>
  <si>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</si>
  <si>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</si>
  <si>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</si>
  <si>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</si>
  <si>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</si>
  <si>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</si>
  <si>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</si>
  <si>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</si>
  <si>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</si>
  <si>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</si>
  <si>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</si>
  <si>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</si>
  <si>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</si>
  <si>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</si>
  <si>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</si>
  <si>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</si>
  <si>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</si>
  <si>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</si>
  <si>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</si>
  <si>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</si>
  <si>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</si>
  <si>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</si>
  <si>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</si>
  <si>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</si>
  <si>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</si>
  <si>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</si>
  <si>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</si>
  <si>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</si>
  <si>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</si>
  <si>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</si>
  <si>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</si>
  <si>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</si>
  <si>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</si>
  <si>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</si>
  <si>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</si>
  <si>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</si>
  <si>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</si>
  <si>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</si>
  <si>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</si>
  <si>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</si>
  <si>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</si>
  <si>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</si>
  <si>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</si>
  <si>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</si>
  <si>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</si>
  <si>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</si>
  <si>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</si>
  <si>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</si>
  <si>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</si>
  <si>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</si>
  <si>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</si>
  <si>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</si>
  <si>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</si>
  <si>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</si>
  <si>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</si>
  <si>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</si>
  <si>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</si>
  <si>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</si>
  <si>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</si>
  <si>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</si>
  <si>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</si>
  <si>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</si>
  <si>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</si>
  <si>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</si>
  <si>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</si>
  <si>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</si>
  <si>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</si>
  <si>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</si>
  <si>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</si>
  <si>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</si>
  <si>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</si>
  <si>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</si>
  <si>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</si>
  <si>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</si>
  <si>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</si>
  <si>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</si>
  <si>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</si>
  <si>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</si>
  <si>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</si>
  <si>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</si>
  <si>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</si>
  <si>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</si>
  <si>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</si>
  <si>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</si>
  <si>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</si>
  <si>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</si>
  <si>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</si>
  <si>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</si>
  <si>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</si>
  <si>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</si>
  <si>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</si>
  <si>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</si>
  <si>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</si>
  <si>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</si>
  <si>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</si>
  <si>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</si>
  <si>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</si>
  <si>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</si>
  <si>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</si>
  <si>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</si>
  <si>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</si>
  <si>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</si>
  <si>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</si>
  <si>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</si>
  <si>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</si>
  <si>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</si>
  <si>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</si>
  <si>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</si>
  <si>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</si>
  <si>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</si>
  <si>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</si>
  <si>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</si>
  <si>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</si>
  <si>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</si>
  <si>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</si>
  <si>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</si>
  <si>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</si>
  <si>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</si>
  <si>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</si>
  <si>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</si>
  <si>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</si>
  <si>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</si>
  <si>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</si>
  <si>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</si>
  <si>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</si>
  <si>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</si>
  <si>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</si>
  <si>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</si>
  <si>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</si>
  <si>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</si>
  <si>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</si>
  <si>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</si>
  <si>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</si>
  <si>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</si>
  <si>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</si>
  <si>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</si>
  <si>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</si>
  <si>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</si>
  <si>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</si>
  <si>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</si>
  <si>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</si>
  <si>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</si>
  <si>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</si>
  <si>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</si>
  <si>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</si>
  <si>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</si>
  <si>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</si>
  <si>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</si>
  <si>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</si>
  <si>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</si>
  <si>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</si>
  <si>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</si>
  <si>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</si>
  <si>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</si>
  <si>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</si>
  <si>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</si>
  <si>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</si>
  <si>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</si>
  <si>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</si>
  <si>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</si>
  <si>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</si>
  <si>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</si>
  <si>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</si>
  <si>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</si>
  <si>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</si>
  <si>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</si>
  <si>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</si>
  <si>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</si>
  <si>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</si>
  <si>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</si>
  <si>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</si>
  <si>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</si>
  <si>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</si>
  <si>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</si>
  <si>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</si>
  <si>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</si>
  <si>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</si>
  <si>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</si>
  <si>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</si>
  <si>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</si>
  <si>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</si>
  <si>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</si>
  <si>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</si>
  <si>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</si>
  <si>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</si>
  <si>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</si>
  <si>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</si>
  <si>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</si>
  <si>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</si>
  <si>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</si>
  <si>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</si>
  <si>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</si>
  <si>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</si>
  <si>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</si>
  <si>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</si>
  <si>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</si>
  <si>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</si>
  <si>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</si>
  <si>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</si>
  <si>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</si>
  <si>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</si>
  <si>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</si>
  <si>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</si>
  <si>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</si>
  <si>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</si>
  <si>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</si>
  <si>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</si>
  <si>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</si>
  <si>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</si>
  <si>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</si>
  <si>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</si>
  <si>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</si>
  <si>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</si>
  <si>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</si>
  <si>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</si>
  <si>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</si>
  <si>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</si>
  <si>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</si>
  <si>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</si>
  <si>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</si>
  <si>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</si>
  <si>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</si>
  <si>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</si>
  <si>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</si>
  <si>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</si>
  <si>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</si>
  <si>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</si>
  <si>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</si>
  <si>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</si>
  <si>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</si>
  <si>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</si>
  <si>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</si>
  <si>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</si>
  <si>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</si>
  <si>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</si>
  <si>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</si>
  <si>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</si>
  <si>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</si>
  <si>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</si>
  <si>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</si>
  <si>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</si>
  <si>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</si>
  <si>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</si>
  <si>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</si>
  <si>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</si>
  <si>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</si>
  <si>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</si>
  <si>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</si>
  <si>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</si>
  <si>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</si>
  <si>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</si>
  <si>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</si>
  <si>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</si>
  <si>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</si>
  <si>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</si>
  <si>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</si>
  <si>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</si>
  <si>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</si>
  <si>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</si>
  <si>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</si>
  <si>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</si>
  <si>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</si>
  <si>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</si>
  <si>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</si>
  <si>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</si>
  <si>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</si>
  <si>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</si>
  <si>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</si>
  <si>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</si>
  <si>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</si>
  <si>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</si>
  <si>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</si>
  <si>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</si>
  <si>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</si>
  <si>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</si>
  <si>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</si>
  <si>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</si>
  <si>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</si>
  <si>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</si>
  <si>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</si>
  <si>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</si>
  <si>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</si>
  <si>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</si>
  <si>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</si>
  <si>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</si>
  <si>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</si>
  <si>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</si>
  <si>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</si>
  <si>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</si>
  <si>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</si>
  <si>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</si>
  <si>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</si>
  <si>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</si>
  <si>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</si>
  <si>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</si>
  <si>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</si>
  <si>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</si>
  <si>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</si>
  <si>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</si>
  <si>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</si>
  <si>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</si>
  <si>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</si>
  <si>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</si>
  <si>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</si>
  <si>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</si>
  <si>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</si>
  <si>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</si>
  <si>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</si>
  <si>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</si>
  <si>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</si>
  <si>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</si>
  <si>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</si>
  <si>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</si>
  <si>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</si>
  <si>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</si>
  <si>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</si>
  <si>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</si>
  <si>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</si>
  <si>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</si>
  <si>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</si>
  <si>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</si>
  <si>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</si>
  <si>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</si>
  <si>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</si>
  <si>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</si>
  <si>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</si>
  <si>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</si>
  <si>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</si>
  <si>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</si>
  <si>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</si>
  <si>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</si>
  <si>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</si>
  <si>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</si>
  <si>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</si>
  <si>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</si>
  <si>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</si>
  <si>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</si>
  <si>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</si>
  <si>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</si>
  <si>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</si>
  <si>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</si>
  <si>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</si>
  <si>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</si>
  <si>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</si>
  <si>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</si>
  <si>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</si>
  <si>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</si>
  <si>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</si>
  <si>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</si>
  <si>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</si>
  <si>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</si>
  <si>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</si>
  <si>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</si>
  <si>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</si>
  <si>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</si>
  <si>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</si>
  <si>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</si>
  <si>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</si>
  <si>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</si>
  <si>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</si>
  <si>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</si>
  <si>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</si>
  <si>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</si>
  <si>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</si>
  <si>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</si>
  <si>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</si>
  <si>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</si>
  <si>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</si>
  <si>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</si>
  <si>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</si>
  <si>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</si>
  <si>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</si>
  <si>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</si>
  <si>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</si>
  <si>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</si>
  <si>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</si>
  <si>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</si>
  <si>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</si>
  <si>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</si>
  <si>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</si>
  <si>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</si>
  <si>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</si>
  <si>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</si>
  <si>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</si>
  <si>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</si>
  <si>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</si>
  <si>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</si>
  <si>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</si>
  <si>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</si>
  <si>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</si>
  <si>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</si>
  <si>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</si>
  <si>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</si>
  <si>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</si>
  <si>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</si>
  <si>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</si>
  <si>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</si>
  <si>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</si>
  <si>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</si>
  <si>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</si>
  <si>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</si>
  <si>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</si>
  <si>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</si>
  <si>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</si>
  <si>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</si>
  <si>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</si>
  <si>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</si>
  <si>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</si>
  <si>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</si>
  <si>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</si>
  <si>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</si>
  <si>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</si>
  <si>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</si>
  <si>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</si>
  <si>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</si>
  <si>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</si>
  <si>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</si>
  <si>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</si>
  <si>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</si>
  <si>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</si>
  <si>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</si>
  <si>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</si>
  <si>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</si>
  <si>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</si>
  <si>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</si>
  <si>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</si>
  <si>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</si>
  <si>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</si>
  <si>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</si>
  <si>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</si>
  <si>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</si>
  <si>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</si>
  <si>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</si>
  <si>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</si>
  <si>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</si>
  <si>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</si>
  <si>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</si>
  <si>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</si>
  <si>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</si>
  <si>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</si>
  <si>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</si>
  <si>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</si>
  <si>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</si>
  <si>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</si>
  <si>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</si>
  <si>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</si>
  <si>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</si>
  <si>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</si>
  <si>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</si>
  <si>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</si>
  <si>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</si>
  <si>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</si>
  <si>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</si>
  <si>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</si>
  <si>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</si>
  <si>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</si>
  <si>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</si>
  <si>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</si>
  <si>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</si>
  <si>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</si>
  <si>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</si>
  <si>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</si>
  <si>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</si>
  <si>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</si>
  <si>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</si>
  <si>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</si>
  <si>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</si>
  <si>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</si>
  <si>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</si>
  <si>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</si>
  <si>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</si>
  <si>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</si>
  <si>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</si>
  <si>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</si>
  <si>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</si>
  <si>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</si>
  <si>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</si>
  <si>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</si>
  <si>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</si>
  <si>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</si>
  <si>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</si>
  <si>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</si>
  <si>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</si>
  <si>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</si>
  <si>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</si>
  <si>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</si>
  <si>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</si>
  <si>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</si>
  <si>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</si>
  <si>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</si>
  <si>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</si>
  <si>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</si>
  <si>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</si>
  <si>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</si>
  <si>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</si>
  <si>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</si>
  <si>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</si>
  <si>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</si>
  <si>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</si>
  <si>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</si>
  <si>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</si>
  <si>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</si>
  <si>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</si>
  <si>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</si>
  <si>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</si>
  <si>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</si>
  <si>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</si>
  <si>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</si>
  <si>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</si>
  <si>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</si>
  <si>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</si>
  <si>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</si>
  <si>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</si>
  <si>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</si>
  <si>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</si>
  <si>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</si>
  <si>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</si>
  <si>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</si>
  <si>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</si>
  <si>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</si>
  <si>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</si>
  <si>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</si>
  <si>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</si>
  <si>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</si>
  <si>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</si>
  <si>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</si>
  <si>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</si>
  <si>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</si>
  <si>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</si>
  <si>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</si>
  <si>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</si>
  <si>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</si>
  <si>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</si>
  <si>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</si>
  <si>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</si>
  <si>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</si>
  <si>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</si>
  <si>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</si>
  <si>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</si>
  <si>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</si>
  <si>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</si>
  <si>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</si>
  <si>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</si>
  <si>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</si>
  <si>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</si>
  <si>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</si>
  <si>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</si>
  <si>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</si>
  <si>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</si>
  <si>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</si>
  <si>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</si>
  <si>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</si>
  <si>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</si>
  <si>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</si>
  <si>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</si>
  <si>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</si>
  <si>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</si>
  <si>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</si>
  <si>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</si>
  <si>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</si>
  <si>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</si>
  <si>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</si>
  <si>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</si>
  <si>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</si>
  <si>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</si>
  <si>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</si>
  <si>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</si>
  <si>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</si>
  <si>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</si>
  <si>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</si>
  <si>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</si>
  <si>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</si>
  <si>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</si>
  <si>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</si>
  <si>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</si>
  <si>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</si>
  <si>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</si>
  <si>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</si>
  <si>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</si>
  <si>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</si>
  <si>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</si>
  <si>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</si>
  <si>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</si>
  <si>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</si>
  <si>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</si>
  <si>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</si>
  <si>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</si>
  <si>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</si>
  <si>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</si>
  <si>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</si>
  <si>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</si>
  <si>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</si>
  <si>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</si>
  <si>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</si>
  <si>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</si>
  <si>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</si>
  <si>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</si>
  <si>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</si>
  <si>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</si>
  <si>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</si>
  <si>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</si>
  <si>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</si>
  <si>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</si>
  <si>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</si>
  <si>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</si>
  <si>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</si>
  <si>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</si>
  <si>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</si>
  <si>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</si>
  <si>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</si>
  <si>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</si>
  <si>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</si>
  <si>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</si>
  <si>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</si>
  <si>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</si>
  <si>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</si>
  <si>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</si>
  <si>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</si>
  <si>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</si>
  <si>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</si>
  <si>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</si>
  <si>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</si>
  <si>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</si>
  <si>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</si>
  <si>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</si>
  <si>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</si>
  <si>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</si>
  <si>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</si>
  <si>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</si>
  <si>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</si>
  <si>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</si>
  <si>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</si>
  <si>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</si>
  <si>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</si>
  <si>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</si>
  <si>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</si>
  <si>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</si>
  <si>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</si>
  <si>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</si>
  <si>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</si>
  <si>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</si>
  <si>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</si>
  <si>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</si>
  <si>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</si>
  <si>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</si>
  <si>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</si>
  <si>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</si>
  <si>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</si>
  <si>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</si>
  <si>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</si>
  <si>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</si>
  <si>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</si>
  <si>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</si>
  <si>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</si>
  <si>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</si>
  <si>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</si>
  <si>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</si>
  <si>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</si>
  <si>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</si>
  <si>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</si>
  <si>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</si>
  <si>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</si>
  <si>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</si>
  <si>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</si>
  <si>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</si>
  <si>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</si>
  <si>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</si>
  <si>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</si>
  <si>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</si>
  <si>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</si>
  <si>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</si>
  <si>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</si>
  <si>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</si>
  <si>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</si>
  <si>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</si>
  <si>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</si>
  <si>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</si>
  <si>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</si>
  <si>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</si>
  <si>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</si>
  <si>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</si>
  <si>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</si>
  <si>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</si>
  <si>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</si>
  <si>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</si>
  <si>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</si>
  <si>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</si>
  <si>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</si>
  <si>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</si>
  <si>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</si>
  <si>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</si>
  <si>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</si>
  <si>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</si>
  <si>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</si>
  <si>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</si>
  <si>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</si>
  <si>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</si>
  <si>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</si>
  <si>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</si>
  <si>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</si>
  <si>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</si>
  <si>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</si>
  <si>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</si>
  <si>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</si>
  <si>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</si>
  <si>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</si>
  <si>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</si>
  <si>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</si>
  <si>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</si>
  <si>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</si>
  <si>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</si>
  <si>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</si>
  <si>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</si>
  <si>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</si>
  <si>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</si>
  <si>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</si>
  <si>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</si>
  <si>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</si>
  <si>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</si>
  <si>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</si>
  <si>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</si>
  <si>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</si>
  <si>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</si>
  <si>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</si>
  <si>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</si>
  <si>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</si>
  <si>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</si>
  <si>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</si>
  <si>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</si>
  <si>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</si>
  <si>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</si>
  <si>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</si>
  <si>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</si>
  <si>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</si>
  <si>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</si>
  <si>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</si>
  <si>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</si>
  <si>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</si>
  <si>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</si>
  <si>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</si>
  <si>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</si>
  <si>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</si>
  <si>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</si>
  <si>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</si>
  <si>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</si>
  <si>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</si>
  <si>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</si>
  <si>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</si>
  <si>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</si>
  <si>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</si>
  <si>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</si>
  <si>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</si>
  <si>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</si>
  <si>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</si>
  <si>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</si>
  <si>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</si>
  <si>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</si>
  <si>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</si>
  <si>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</si>
  <si>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</si>
  <si>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</si>
  <si>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</si>
  <si>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</si>
  <si>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</si>
  <si>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</si>
  <si>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</si>
  <si>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</si>
  <si>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</si>
  <si>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</si>
  <si>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</si>
  <si>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</si>
  <si>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</si>
  <si>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</si>
  <si>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</si>
  <si>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</si>
  <si>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</si>
  <si>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</si>
  <si>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</si>
  <si>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</si>
  <si>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</si>
  <si>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</si>
  <si>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</si>
  <si>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</si>
  <si>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</si>
  <si>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</si>
  <si>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</si>
  <si>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</si>
  <si>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</si>
  <si>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</si>
  <si>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</si>
  <si>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</si>
  <si>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</si>
  <si>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</si>
  <si>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</si>
  <si>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</si>
  <si>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</si>
  <si>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</si>
  <si>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</si>
  <si>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</si>
  <si>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</si>
  <si>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</si>
  <si>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</si>
  <si>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</si>
  <si>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</si>
  <si>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</si>
  <si>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</si>
  <si>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</si>
  <si>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</si>
  <si>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</si>
  <si>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</si>
  <si>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</si>
  <si>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</si>
  <si>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</si>
  <si>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</si>
  <si>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</si>
  <si>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</si>
  <si>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</si>
  <si>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</si>
  <si>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</si>
  <si>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</si>
  <si>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</si>
  <si>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</si>
  <si>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</si>
  <si>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</si>
  <si>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</si>
  <si>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</si>
  <si>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</si>
  <si>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</si>
  <si>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</si>
  <si>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</si>
  <si>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</si>
  <si>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</si>
  <si>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</si>
  <si>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</si>
  <si>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</si>
  <si>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</si>
  <si>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</si>
  <si>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</si>
  <si>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</si>
  <si>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</si>
  <si>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</si>
  <si>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</si>
  <si>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</si>
  <si>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</si>
  <si>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</si>
  <si>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</si>
  <si>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</si>
  <si>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</si>
  <si>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</si>
  <si>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</si>
  <si>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</si>
  <si>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</si>
  <si>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</si>
  <si>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</si>
  <si>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</si>
  <si>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</si>
  <si>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</si>
  <si>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</si>
  <si>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</si>
  <si>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</si>
  <si>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</si>
  <si>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</si>
  <si>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</si>
  <si>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</si>
  <si>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</si>
  <si>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</si>
  <si>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</si>
  <si>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</si>
  <si>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</si>
  <si>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</si>
  <si>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</si>
  <si>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</si>
  <si>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</si>
  <si>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</si>
  <si>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</si>
  <si>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</si>
  <si>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</si>
  <si>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</si>
  <si>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</si>
  <si>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</si>
  <si>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</si>
  <si>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</si>
  <si>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</si>
  <si>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</si>
  <si>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</si>
  <si>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</si>
  <si>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</si>
  <si>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</si>
  <si>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</si>
  <si>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</si>
  <si>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</si>
  <si>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</si>
  <si>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</si>
  <si>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</si>
  <si>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</si>
  <si>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</si>
  <si>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</si>
  <si>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</si>
  <si>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</si>
  <si>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</si>
  <si>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</si>
  <si>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</si>
  <si>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</si>
  <si>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</si>
  <si>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</si>
  <si>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</si>
  <si>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</si>
  <si>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</si>
  <si>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</si>
  <si>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</si>
  <si>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</si>
  <si>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</si>
  <si>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</si>
  <si>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</si>
  <si>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</si>
  <si>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</si>
  <si>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</si>
  <si>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</si>
  <si>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</si>
  <si>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</si>
  <si>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</si>
  <si>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</si>
  <si>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</si>
  <si>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</si>
  <si>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</si>
  <si>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</si>
  <si>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</si>
  <si>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</si>
  <si>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</si>
  <si>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</si>
  <si>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</si>
  <si>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</si>
  <si>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</si>
  <si>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</si>
  <si>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</si>
  <si>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</si>
  <si>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</si>
  <si>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</si>
  <si>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</si>
  <si>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</si>
  <si>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</si>
  <si>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</si>
  <si>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</si>
  <si>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</si>
  <si>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</si>
  <si>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</si>
  <si>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</si>
  <si>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</si>
  <si>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</si>
  <si>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</si>
  <si>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</si>
  <si>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</si>
  <si>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</si>
  <si>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</si>
  <si>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</si>
  <si>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</si>
  <si>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</si>
  <si>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</si>
  <si>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</si>
  <si>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</si>
  <si>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</si>
  <si>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</si>
  <si>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</si>
  <si>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</si>
  <si>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</si>
  <si>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</si>
  <si>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</si>
  <si>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</si>
  <si>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</si>
  <si>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</si>
  <si>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</si>
  <si>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</si>
  <si>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</si>
  <si>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</si>
  <si>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</si>
  <si>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</si>
  <si>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</si>
  <si>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</si>
  <si>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</si>
  <si>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</si>
  <si>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</si>
  <si>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</si>
  <si>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</si>
  <si>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</si>
  <si>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</si>
  <si>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</si>
  <si>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</si>
  <si>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</si>
  <si>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</si>
  <si>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</si>
  <si>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</si>
  <si>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</si>
  <si>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</si>
  <si>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</si>
  <si>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</si>
  <si>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</si>
  <si>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</si>
  <si>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</si>
  <si>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</si>
  <si>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</si>
  <si>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</si>
  <si>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</si>
  <si>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</si>
  <si>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</si>
  <si>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</si>
  <si>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</si>
  <si>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</si>
  <si>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</si>
  <si>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</si>
  <si>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</si>
  <si>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</si>
  <si>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</si>
  <si>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</si>
  <si>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</si>
  <si>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</si>
  <si>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</si>
  <si>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</si>
  <si>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</si>
  <si>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</si>
  <si>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</si>
  <si>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</si>
  <si>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</si>
  <si>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</si>
  <si>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</si>
  <si>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</si>
  <si>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</si>
  <si>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</si>
  <si>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</si>
  <si>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</si>
  <si>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</si>
  <si>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</si>
  <si>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</si>
  <si>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</si>
  <si>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</si>
  <si>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</si>
  <si>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</si>
  <si>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</si>
  <si>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</si>
  <si>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</si>
  <si>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</si>
  <si>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</si>
  <si>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</si>
  <si>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</si>
  <si>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</si>
  <si>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</si>
  <si>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</si>
  <si>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</si>
  <si>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</si>
  <si>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</si>
  <si>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</si>
  <si>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</si>
  <si>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</si>
  <si>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</si>
  <si>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</si>
  <si>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</si>
  <si>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</si>
  <si>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</si>
  <si>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</si>
  <si>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</si>
  <si>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</si>
  <si>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</si>
  <si>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</si>
  <si>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</si>
  <si>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</si>
  <si>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</si>
  <si>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</si>
  <si>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</si>
  <si>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</si>
  <si>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</si>
  <si>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</si>
  <si>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</si>
  <si>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</si>
  <si>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</si>
  <si>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</si>
  <si>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</si>
  <si>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</si>
  <si>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</si>
  <si>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</si>
  <si>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</si>
  <si>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</si>
  <si>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</si>
  <si>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</si>
  <si>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</si>
  <si>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</si>
  <si>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</si>
  <si>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</si>
  <si>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</si>
  <si>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</si>
  <si>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</si>
  <si>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</si>
  <si>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</si>
  <si>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</si>
  <si>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</si>
  <si>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</si>
  <si>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</si>
  <si>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</si>
  <si>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</si>
  <si>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</si>
  <si>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</si>
  <si>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</si>
  <si>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</si>
  <si>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</si>
  <si>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</si>
  <si>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</si>
  <si>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</si>
  <si>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</si>
  <si>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</si>
  <si>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</si>
  <si>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</si>
  <si>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</si>
  <si>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</si>
  <si>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</si>
  <si>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</si>
  <si>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</si>
  <si>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</si>
  <si>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</si>
  <si>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</si>
  <si>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</si>
  <si>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</si>
  <si>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</si>
  <si>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</si>
  <si>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</si>
  <si>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</si>
  <si>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</si>
  <si>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</si>
  <si>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</si>
  <si>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</si>
  <si>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</si>
  <si>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</si>
  <si>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</si>
  <si>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</si>
  <si>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</si>
  <si>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</si>
  <si>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</si>
  <si>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</si>
  <si>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</si>
  <si>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</si>
  <si>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</si>
  <si>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</si>
  <si>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</si>
  <si>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</si>
  <si>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</si>
  <si>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</si>
  <si>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</si>
  <si>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</si>
  <si>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</si>
  <si>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</si>
  <si>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</si>
  <si>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</si>
  <si>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</si>
  <si>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</si>
  <si>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</si>
  <si>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</si>
  <si>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</si>
  <si>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</si>
  <si>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</si>
  <si>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</si>
  <si>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</si>
  <si>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</si>
  <si>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</si>
  <si>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</si>
  <si>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</si>
  <si>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</si>
  <si>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</si>
  <si>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</si>
  <si>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</si>
  <si>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</si>
  <si>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</si>
  <si>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</si>
  <si>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</si>
  <si>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</si>
  <si>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</si>
  <si>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</si>
  <si>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</si>
  <si>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</si>
  <si>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</si>
  <si>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</si>
  <si>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</si>
  <si>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</si>
  <si>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</si>
  <si>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</si>
  <si>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</si>
  <si>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</si>
  <si>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</si>
  <si>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</si>
  <si>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</si>
  <si>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</si>
  <si>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</si>
  <si>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</si>
  <si>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</si>
  <si>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</si>
  <si>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</si>
  <si>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</si>
  <si>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</si>
  <si>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</si>
  <si>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</si>
  <si>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</si>
  <si>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</si>
  <si>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</si>
  <si>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</si>
  <si>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</si>
  <si>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</si>
  <si>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</si>
  <si>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</si>
  <si>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</si>
  <si>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</si>
  <si>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</si>
  <si>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</si>
  <si>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</si>
  <si>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</si>
  <si>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</si>
  <si>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</si>
  <si>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</si>
  <si>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</si>
  <si>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</si>
  <si>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</si>
  <si>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</si>
  <si>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</si>
  <si>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</si>
  <si>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</si>
  <si>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</si>
  <si>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</si>
  <si>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</si>
  <si>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</si>
  <si>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</si>
  <si>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</si>
  <si>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</si>
  <si>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</si>
  <si>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</si>
  <si>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</si>
  <si>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</si>
  <si>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</si>
  <si>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</si>
  <si>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</si>
  <si>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</si>
  <si>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</si>
  <si>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</si>
  <si>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</si>
  <si>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</si>
  <si>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</si>
  <si>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</si>
  <si>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</si>
  <si>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</si>
  <si>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</si>
  <si>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</si>
  <si>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</si>
  <si>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</si>
  <si>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</si>
  <si>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</si>
  <si>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</si>
  <si>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</si>
  <si>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</si>
  <si>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</si>
  <si>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</si>
  <si>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</si>
  <si>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</si>
  <si>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</si>
  <si>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</si>
  <si>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</si>
  <si>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</si>
  <si>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</si>
  <si>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</si>
  <si>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</si>
  <si>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</si>
  <si>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</si>
  <si>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</si>
  <si>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</si>
  <si>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</si>
  <si>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</si>
  <si>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</si>
  <si>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</si>
  <si>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</si>
  <si>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</si>
  <si>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</si>
  <si>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</si>
  <si>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</si>
  <si>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</si>
  <si>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</si>
  <si>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</si>
  <si>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</si>
  <si>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</si>
  <si>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</si>
  <si>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</si>
  <si>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</si>
  <si>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</si>
  <si>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</si>
  <si>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</si>
  <si>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</si>
  <si>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</si>
  <si>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</si>
  <si>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</si>
  <si>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</si>
  <si>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</si>
  <si>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</si>
  <si>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</si>
  <si>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</si>
  <si>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</si>
  <si>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</si>
  <si>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</si>
  <si>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</si>
  <si>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</si>
  <si>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</si>
  <si>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</si>
  <si>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</si>
  <si>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</si>
  <si>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</si>
  <si>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</si>
  <si>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</si>
  <si>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</si>
  <si>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</si>
  <si>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</si>
  <si>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</si>
  <si>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</si>
  <si>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</si>
  <si>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</si>
  <si>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</si>
  <si>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</si>
  <si>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</si>
  <si>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</si>
  <si>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</si>
  <si>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</si>
  <si>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</si>
  <si>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</si>
  <si>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</si>
  <si>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</si>
  <si>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</si>
  <si>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</si>
  <si>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</si>
  <si>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</si>
  <si>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</si>
  <si>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</si>
  <si>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</si>
  <si>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</si>
  <si>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</si>
  <si>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</si>
  <si>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</si>
  <si>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</si>
  <si>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</si>
  <si>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</si>
  <si>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</si>
  <si>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</si>
  <si>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</si>
  <si>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</si>
  <si>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</si>
  <si>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</si>
  <si>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</si>
  <si>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</si>
  <si>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</si>
  <si>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</si>
  <si>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</si>
  <si>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</si>
  <si>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</si>
  <si>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</si>
  <si>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</si>
  <si>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</si>
  <si>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</si>
  <si>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</si>
  <si>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</si>
  <si>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</si>
  <si>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</si>
  <si>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</si>
  <si>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</si>
  <si>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</si>
  <si>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</si>
  <si>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</si>
  <si>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</si>
  <si>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</si>
  <si>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</si>
  <si>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</si>
  <si>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</si>
  <si>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</si>
  <si>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</si>
  <si>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</si>
  <si>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</si>
  <si>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</si>
  <si>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</si>
  <si>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</si>
  <si>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</si>
  <si>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</si>
  <si>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</si>
  <si>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</si>
  <si>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</si>
  <si>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</si>
  <si>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</si>
  <si>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</si>
  <si>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</si>
  <si>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</si>
  <si>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</si>
  <si>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</si>
  <si>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</si>
  <si>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</si>
  <si>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</si>
  <si>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</si>
  <si>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</si>
  <si>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</si>
  <si>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</si>
  <si>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</si>
  <si>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</si>
  <si>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</si>
  <si>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</si>
  <si>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</si>
  <si>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</si>
  <si>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</si>
  <si>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</si>
  <si>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</si>
  <si>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</si>
  <si>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</si>
  <si>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</si>
  <si>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</si>
  <si>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</si>
  <si>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</si>
  <si>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</si>
  <si>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</si>
  <si>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</si>
  <si>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</si>
  <si>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</si>
  <si>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</si>
  <si>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</si>
  <si>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</si>
  <si>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</si>
  <si>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</si>
  <si>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</si>
  <si>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</si>
  <si>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</si>
  <si>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</si>
  <si>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</si>
  <si>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</si>
  <si>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</si>
  <si>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</si>
  <si>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</si>
  <si>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</si>
  <si>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</si>
  <si>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</si>
  <si>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</si>
  <si>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</si>
  <si>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</si>
  <si>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</si>
  <si>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</si>
  <si>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</si>
  <si>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</si>
  <si>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</si>
  <si>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</si>
  <si>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</si>
  <si>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</si>
  <si>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</si>
  <si>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</si>
  <si>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</si>
  <si>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</si>
  <si>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</si>
  <si>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</si>
  <si>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</si>
  <si>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</si>
  <si>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</si>
  <si>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</si>
  <si>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</si>
  <si>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</si>
  <si>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</si>
  <si>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</si>
  <si>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</si>
  <si>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</si>
  <si>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</si>
  <si>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</si>
  <si>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</si>
  <si>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</si>
  <si>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</si>
  <si>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</si>
  <si>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</si>
  <si>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</si>
  <si>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</si>
  <si>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</si>
  <si>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</si>
  <si>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</si>
  <si>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</si>
  <si>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</si>
  <si>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</si>
  <si>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</si>
  <si>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</si>
  <si>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</si>
  <si>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</si>
  <si>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</si>
  <si>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</si>
  <si>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</si>
  <si>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</si>
  <si>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</si>
  <si>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</si>
  <si>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</si>
  <si>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</si>
  <si>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</si>
  <si>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</si>
  <si>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</si>
  <si>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</si>
  <si>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</si>
  <si>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</si>
  <si>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</si>
  <si>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</si>
  <si>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</si>
  <si>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</si>
  <si>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</si>
  <si>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</si>
  <si>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</si>
  <si>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</si>
  <si>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</si>
  <si>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</si>
  <si>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</si>
  <si>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</si>
  <si>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</si>
  <si>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</si>
  <si>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</si>
  <si>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</si>
  <si>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</si>
  <si>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</si>
  <si>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</si>
  <si>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</si>
  <si>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</si>
  <si>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</si>
  <si>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</si>
  <si>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</si>
  <si>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</si>
  <si>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</si>
  <si>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</si>
  <si>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</si>
  <si>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</si>
  <si>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</si>
  <si>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</si>
  <si>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</si>
  <si>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</si>
  <si>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</si>
  <si>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</si>
  <si>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</si>
  <si>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</si>
  <si>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</si>
  <si>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</si>
  <si>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</si>
  <si>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</si>
  <si>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</si>
  <si>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</si>
  <si>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</si>
  <si>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</si>
  <si>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</si>
  <si>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</si>
  <si>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</si>
  <si>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</si>
  <si>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</si>
  <si>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</si>
  <si>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</si>
  <si>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</si>
  <si>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</si>
  <si>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</si>
  <si>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</si>
  <si>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</si>
  <si>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</si>
  <si>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</si>
  <si>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</si>
  <si>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</si>
  <si>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</si>
  <si>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</si>
  <si>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</si>
  <si>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</si>
  <si>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</si>
  <si>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</si>
  <si>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</si>
  <si>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</si>
  <si>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</si>
  <si>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</si>
  <si>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</si>
  <si>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</si>
  <si>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</si>
  <si>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</si>
  <si>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</si>
  <si>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</si>
  <si>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</si>
  <si>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</si>
  <si>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</si>
  <si>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</si>
  <si>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</si>
  <si>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</si>
  <si>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</si>
  <si>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</si>
  <si>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</si>
  <si>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</si>
  <si>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</si>
  <si>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</si>
  <si>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</si>
  <si>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</si>
  <si>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</si>
  <si>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</si>
  <si>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</si>
  <si>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</si>
  <si>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</si>
  <si>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</si>
  <si>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</si>
  <si>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</si>
  <si>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</si>
  <si>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</si>
  <si>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</si>
  <si>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</si>
  <si>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</si>
  <si>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</si>
  <si>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</si>
  <si>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</si>
  <si>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</si>
  <si>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</si>
  <si>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</si>
  <si>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</si>
  <si>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</si>
  <si>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</si>
  <si>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</si>
  <si>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</si>
  <si>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</si>
  <si>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</si>
  <si>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</si>
  <si>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</si>
  <si>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</si>
  <si>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</si>
  <si>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</si>
  <si>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</si>
  <si>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</si>
  <si>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</si>
  <si>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</si>
  <si>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</si>
  <si>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</si>
  <si>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</si>
  <si>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</si>
  <si>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</si>
  <si>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</si>
  <si>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</si>
  <si>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</si>
  <si>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</si>
  <si>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</si>
  <si>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</si>
  <si>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</si>
  <si>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</si>
  <si>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</si>
  <si>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</si>
  <si>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</si>
  <si>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</si>
  <si>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</si>
  <si>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</si>
  <si>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</si>
  <si>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</si>
  <si>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</si>
  <si>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</si>
  <si>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</si>
  <si>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</si>
  <si>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</si>
  <si>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</si>
  <si>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</si>
  <si>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</si>
  <si>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</si>
  <si>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</si>
  <si>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</si>
  <si>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</si>
  <si>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</si>
  <si>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</si>
  <si>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</si>
  <si>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</si>
  <si>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</si>
  <si>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</si>
  <si>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</si>
  <si>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</si>
  <si>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</si>
  <si>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</si>
  <si>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</si>
  <si>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</si>
  <si>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</si>
  <si>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</si>
  <si>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</si>
  <si>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</si>
  <si>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</si>
  <si>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</si>
  <si>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</si>
  <si>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</si>
  <si>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</si>
  <si>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</si>
  <si>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</si>
  <si>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</si>
  <si>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</si>
  <si>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</si>
  <si>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</si>
  <si>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</si>
  <si>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</si>
  <si>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</si>
  <si>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</si>
  <si>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</si>
  <si>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</si>
  <si>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</si>
  <si>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</si>
  <si>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</si>
  <si>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</si>
  <si>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</si>
  <si>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</si>
  <si>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</si>
  <si>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</si>
  <si>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</si>
  <si>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</si>
  <si>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</si>
  <si>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</si>
  <si>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</si>
  <si>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</si>
  <si>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</si>
  <si>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</si>
  <si>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</si>
  <si>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</si>
  <si>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</si>
  <si>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</si>
  <si>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</si>
  <si>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</si>
  <si>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</si>
  <si>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</si>
  <si>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</si>
  <si>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</si>
  <si>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</si>
  <si>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</si>
  <si>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</si>
  <si>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</si>
  <si>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</si>
  <si>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</si>
  <si>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</si>
  <si>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</si>
  <si>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</si>
  <si>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</si>
  <si>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</si>
  <si>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</si>
  <si>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</si>
  <si>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</si>
  <si>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</si>
  <si>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</si>
  <si>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</si>
  <si>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</si>
  <si>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</si>
  <si>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</si>
  <si>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</si>
  <si>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</si>
  <si>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</si>
  <si>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</si>
  <si>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</si>
  <si>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</si>
  <si>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</si>
  <si>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</si>
  <si>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</si>
  <si>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</si>
  <si>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</si>
  <si>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</si>
  <si>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</si>
  <si>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</si>
  <si>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</si>
  <si>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</si>
  <si>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</si>
  <si>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</si>
  <si>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</si>
  <si>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</si>
  <si>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</si>
  <si>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</si>
  <si>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</si>
  <si>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</si>
  <si>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</si>
  <si>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</si>
  <si>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</si>
  <si>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</si>
  <si>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</si>
  <si>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</si>
  <si>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</si>
  <si>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</si>
  <si>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</si>
  <si>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</si>
  <si>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</si>
  <si>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</si>
  <si>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</si>
  <si>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</si>
  <si>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</si>
  <si>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</si>
  <si>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</si>
  <si>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</si>
  <si>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</si>
  <si>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</si>
  <si>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</si>
  <si>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</si>
  <si>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</si>
  <si>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</si>
  <si>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</si>
  <si>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</si>
  <si>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</si>
  <si>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</si>
  <si>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</si>
  <si>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</si>
  <si>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</si>
  <si>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</si>
  <si>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</si>
  <si>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</si>
  <si>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</si>
  <si>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</si>
  <si>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</si>
  <si>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</si>
  <si>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</si>
  <si>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</si>
  <si>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</si>
  <si>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</si>
  <si>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</si>
  <si>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</si>
  <si>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</si>
  <si>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</si>
  <si>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</si>
  <si>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</si>
  <si>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</si>
  <si>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</si>
  <si>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</si>
  <si>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</si>
  <si>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</si>
  <si>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</si>
  <si>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</si>
  <si>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</si>
  <si>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</si>
  <si>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</si>
  <si>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</si>
  <si>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</si>
  <si>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</si>
  <si>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</si>
  <si>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</si>
  <si>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</si>
  <si>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</si>
  <si>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</si>
  <si>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</si>
  <si>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</si>
  <si>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</si>
  <si>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</si>
  <si>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</si>
  <si>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</si>
  <si>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</si>
  <si>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</si>
  <si>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</si>
  <si>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</si>
  <si>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</si>
  <si>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</si>
  <si>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</si>
  <si>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</si>
  <si>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</si>
  <si>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</si>
  <si>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</si>
  <si>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</si>
  <si>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</si>
  <si>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</si>
  <si>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</si>
  <si>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</si>
  <si>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</si>
  <si>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</si>
  <si>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</si>
  <si>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</si>
  <si>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</si>
  <si>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</si>
  <si>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</si>
  <si>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</si>
  <si>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</si>
  <si>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</si>
  <si>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</si>
  <si>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</si>
  <si>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</si>
  <si>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</si>
  <si>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</si>
  <si>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</si>
  <si>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</si>
  <si>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</si>
  <si>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</si>
  <si>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</si>
  <si>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</si>
  <si>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</si>
  <si>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</si>
  <si>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</si>
  <si>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</si>
  <si>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</si>
  <si>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</si>
  <si>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</si>
  <si>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</si>
  <si>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</si>
  <si>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</si>
  <si>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</si>
  <si>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</si>
  <si>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</si>
  <si>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</si>
  <si>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</si>
  <si>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</si>
  <si>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</si>
  <si>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</si>
  <si>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</si>
  <si>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</si>
  <si>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</si>
  <si>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</si>
  <si>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</si>
  <si>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</si>
  <si>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</si>
  <si>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</si>
  <si>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</si>
  <si>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</si>
  <si>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</si>
  <si>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</si>
  <si>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</si>
  <si>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</si>
  <si>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</si>
  <si>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</si>
  <si>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</si>
  <si>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</si>
  <si>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</si>
  <si>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</si>
  <si>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</si>
  <si>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</si>
  <si>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</si>
  <si>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</si>
  <si>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</si>
  <si>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</si>
  <si>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</si>
  <si>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</si>
  <si>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</si>
  <si>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</si>
  <si>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</si>
  <si>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</si>
  <si>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</si>
  <si>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</si>
  <si>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</si>
  <si>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</si>
  <si>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</si>
  <si>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</si>
  <si>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</si>
  <si>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</si>
  <si>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</si>
  <si>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</si>
  <si>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</si>
  <si>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</si>
  <si>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</si>
  <si>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</si>
  <si>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</si>
  <si>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</si>
  <si>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</si>
  <si>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</si>
  <si>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</si>
  <si>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</si>
  <si>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</si>
  <si>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</si>
  <si>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</si>
  <si>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</si>
  <si>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</si>
  <si>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</si>
  <si>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</si>
  <si>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</si>
  <si>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</si>
  <si>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</si>
  <si>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</si>
  <si>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</si>
  <si>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</si>
  <si>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</si>
  <si>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</si>
  <si>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</si>
  <si>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</si>
  <si>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</si>
  <si>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</si>
  <si>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</si>
  <si>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</si>
  <si>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</si>
  <si>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</si>
  <si>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</si>
  <si>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</si>
  <si>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</si>
  <si>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</si>
  <si>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</si>
  <si>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</si>
  <si>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</si>
  <si>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</si>
  <si>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</si>
  <si>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</si>
  <si>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</si>
  <si>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</si>
  <si>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</si>
  <si>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</si>
  <si>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</si>
  <si>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</si>
  <si>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</si>
  <si>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</si>
  <si>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</si>
  <si>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</si>
  <si>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</si>
  <si>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</si>
  <si>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</si>
  <si>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</si>
  <si>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</si>
  <si>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</si>
  <si>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</si>
  <si>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</si>
  <si>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</si>
  <si>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</si>
  <si>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</si>
  <si>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</si>
  <si>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</si>
  <si>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</si>
  <si>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</si>
  <si>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</si>
  <si>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</si>
  <si>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</si>
  <si>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</si>
  <si>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</si>
  <si>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</si>
  <si>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</si>
  <si>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</si>
  <si>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</si>
  <si>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</si>
  <si>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</si>
  <si>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</si>
  <si>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</si>
  <si>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</si>
  <si>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</si>
  <si>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</si>
  <si>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</si>
  <si>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</si>
  <si>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</si>
  <si>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</si>
  <si>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</si>
  <si>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</si>
  <si>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</si>
  <si>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</si>
  <si>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</si>
  <si>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</si>
  <si>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</si>
  <si>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</si>
  <si>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</si>
  <si>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</si>
  <si>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</si>
  <si>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</si>
  <si>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</si>
  <si>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</si>
  <si>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</si>
  <si>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</si>
  <si>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</si>
  <si>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</si>
  <si>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</si>
  <si>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</si>
  <si>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</si>
  <si>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</si>
  <si>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</si>
  <si>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</si>
  <si>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</si>
  <si>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</si>
  <si>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</si>
  <si>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</si>
  <si>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</si>
  <si>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</si>
  <si>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</si>
  <si>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</si>
  <si>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</si>
  <si>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</si>
  <si>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</si>
  <si>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</si>
  <si>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</si>
  <si>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</si>
  <si>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</si>
  <si>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</si>
  <si>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</si>
  <si>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</si>
  <si>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</si>
  <si>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</si>
  <si>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</si>
  <si>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</si>
  <si>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</si>
  <si>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</si>
  <si>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</si>
  <si>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</si>
  <si>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</si>
  <si>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</si>
  <si>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</si>
  <si>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</si>
  <si>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</si>
  <si>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</si>
  <si>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</si>
  <si>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</si>
  <si>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</si>
  <si>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</si>
  <si>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</si>
  <si>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</si>
  <si>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</si>
  <si>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</si>
  <si>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</si>
  <si>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</si>
  <si>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</si>
  <si>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</si>
  <si>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</si>
  <si>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</si>
  <si>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</si>
  <si>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</si>
  <si>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</si>
  <si>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</si>
  <si>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</si>
  <si>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</si>
  <si>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</si>
  <si>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</si>
  <si>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</si>
  <si>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</si>
  <si>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</si>
  <si>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</si>
  <si>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</si>
  <si>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</si>
  <si>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</si>
  <si>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</si>
  <si>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</si>
  <si>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</si>
  <si>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</si>
  <si>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</si>
  <si>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</si>
  <si>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</si>
  <si>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</si>
  <si>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</si>
  <si>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</si>
  <si>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</si>
  <si>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</si>
  <si>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</si>
  <si>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</si>
  <si>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</si>
  <si>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</si>
  <si>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</si>
  <si>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</si>
  <si>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</si>
  <si>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</si>
  <si>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</si>
  <si>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</si>
  <si>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</si>
  <si>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</si>
  <si>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</si>
  <si>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</si>
  <si>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</si>
  <si>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</si>
  <si>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</si>
  <si>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</si>
  <si>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</si>
  <si>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</si>
  <si>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</si>
  <si>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</si>
  <si>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</si>
  <si>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</si>
  <si>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</si>
  <si>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</si>
  <si>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</si>
  <si>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</si>
  <si>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</si>
  <si>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</si>
  <si>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</si>
  <si>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</si>
  <si>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</si>
  <si>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</si>
  <si>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</si>
  <si>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</si>
  <si>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</si>
  <si>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</si>
  <si>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</si>
  <si>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</si>
  <si>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</si>
  <si>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</si>
  <si>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</si>
  <si>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</si>
  <si>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</si>
  <si>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</si>
  <si>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</si>
  <si>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</si>
  <si>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</si>
  <si>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</si>
  <si>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</si>
  <si>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</si>
  <si>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</si>
  <si>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</si>
  <si>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</si>
  <si>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</si>
  <si>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</si>
  <si>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</si>
  <si>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</si>
  <si>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</si>
  <si>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</si>
  <si>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</si>
  <si>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</si>
  <si>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</si>
  <si>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</si>
  <si>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</si>
  <si>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</si>
  <si>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</si>
  <si>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</si>
  <si>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</si>
  <si>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</si>
  <si>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</si>
  <si>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</si>
  <si>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</si>
  <si>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</si>
  <si>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</si>
  <si>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</si>
  <si>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</si>
  <si>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</si>
  <si>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</si>
  <si>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</si>
  <si>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</si>
  <si>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</si>
  <si>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</si>
  <si>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</si>
  <si>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</si>
  <si>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</si>
  <si>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</si>
  <si>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</si>
  <si>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</si>
  <si>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</si>
  <si>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</si>
  <si>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</si>
  <si>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</si>
  <si>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</si>
  <si>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</si>
  <si>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</si>
  <si>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</si>
  <si>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</si>
  <si>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</si>
  <si>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</si>
  <si>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</si>
  <si>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</si>
  <si>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</si>
  <si>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</si>
  <si>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</si>
  <si>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</si>
  <si>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</si>
  <si>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</si>
  <si>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</si>
  <si>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</si>
  <si>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</si>
  <si>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</si>
  <si>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</si>
  <si>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</si>
  <si>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</si>
  <si>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</si>
  <si>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</si>
  <si>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</si>
  <si>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</si>
  <si>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</si>
  <si>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</si>
  <si>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</si>
  <si>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</si>
  <si>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</si>
  <si>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</si>
  <si>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</si>
  <si>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</si>
  <si>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</si>
  <si>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</si>
  <si>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</si>
  <si>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</si>
  <si>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</si>
  <si>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</si>
  <si>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</si>
  <si>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</si>
  <si>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</si>
  <si>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</si>
  <si>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</si>
  <si>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</si>
  <si>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</si>
  <si>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</si>
  <si>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</si>
  <si>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</si>
  <si>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</si>
  <si>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</si>
  <si>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</si>
  <si>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</si>
  <si>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</si>
  <si>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</si>
  <si>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</si>
  <si>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</si>
  <si>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</si>
  <si>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</si>
  <si>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</si>
  <si>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</si>
  <si>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</si>
  <si>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</si>
  <si>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</si>
  <si>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</si>
  <si>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</si>
  <si>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</si>
  <si>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</si>
  <si>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</si>
  <si>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</si>
  <si>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</si>
  <si>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</si>
  <si>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</si>
  <si>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</si>
  <si>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</si>
  <si>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</si>
  <si>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</si>
  <si>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</si>
  <si>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</si>
  <si>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</si>
  <si>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</si>
  <si>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</si>
  <si>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</si>
  <si>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</si>
  <si>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</si>
  <si>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</si>
  <si>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</si>
  <si>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</si>
  <si>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</si>
  <si>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</si>
  <si>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</si>
  <si>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</si>
  <si>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</si>
  <si>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</si>
  <si>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</si>
  <si>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</si>
  <si>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</si>
  <si>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</si>
  <si>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</si>
  <si>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</si>
  <si>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</si>
  <si>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</si>
  <si>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</si>
  <si>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</si>
  <si>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</si>
  <si>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</si>
  <si>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</si>
  <si>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</si>
  <si>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</si>
  <si>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</si>
  <si>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</si>
  <si>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</si>
  <si>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</si>
  <si>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</si>
  <si>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</si>
  <si>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</si>
  <si>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</si>
  <si>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</si>
  <si>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</si>
  <si>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</si>
  <si>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</si>
  <si>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</si>
  <si>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</si>
  <si>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</si>
  <si>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</si>
  <si>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</si>
  <si>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</si>
  <si>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</si>
  <si>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</si>
  <si>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</si>
  <si>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</si>
  <si>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</si>
  <si>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</si>
  <si>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</si>
  <si>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</si>
  <si>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</si>
  <si>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</si>
  <si>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</si>
  <si>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</si>
  <si>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</si>
  <si>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</si>
  <si>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</si>
  <si>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</si>
  <si>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</si>
  <si>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</si>
  <si>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</si>
  <si>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</si>
  <si>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</si>
  <si>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</si>
  <si>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</si>
  <si>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</si>
  <si>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</si>
  <si>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</si>
  <si>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</si>
  <si>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</si>
  <si>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</si>
  <si>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</si>
  <si>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</si>
  <si>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</si>
  <si>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</si>
  <si>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</si>
  <si>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</si>
  <si>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</si>
  <si>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</si>
  <si>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</si>
  <si>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</si>
  <si>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</si>
  <si>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</si>
  <si>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</si>
  <si>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</si>
  <si>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</si>
  <si>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</si>
  <si>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</si>
  <si>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</si>
  <si>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</si>
  <si>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</si>
  <si>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</si>
  <si>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</si>
  <si>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</si>
  <si>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</si>
  <si>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</si>
  <si>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</si>
  <si>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</si>
  <si>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</si>
  <si>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</si>
  <si>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</si>
  <si>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</si>
  <si>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</si>
  <si>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</si>
  <si>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</si>
  <si>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</si>
  <si>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</si>
  <si>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</si>
  <si>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</si>
  <si>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</si>
  <si>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</si>
  <si>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</si>
  <si>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</si>
  <si>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</si>
  <si>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</si>
  <si>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</si>
  <si>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</si>
  <si>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</si>
  <si>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</si>
  <si>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</si>
  <si>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</si>
  <si>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</si>
  <si>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</si>
  <si>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</si>
  <si>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</si>
  <si>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</si>
  <si>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</si>
  <si>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</si>
  <si>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</si>
  <si>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</si>
  <si>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</si>
  <si>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</si>
  <si>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</si>
  <si>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</si>
  <si>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</si>
  <si>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</si>
  <si>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</si>
  <si>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</si>
  <si>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</si>
  <si>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</si>
  <si>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</si>
  <si>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</si>
  <si>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</si>
  <si>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</si>
  <si>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</si>
  <si>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</si>
  <si>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</si>
  <si>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</si>
  <si>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</si>
  <si>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</si>
  <si>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</si>
  <si>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</si>
  <si>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</si>
  <si>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</si>
  <si>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</si>
  <si>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</si>
  <si>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</si>
  <si>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</si>
  <si>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</si>
  <si>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</si>
  <si>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</si>
  <si>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</si>
  <si>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</si>
  <si>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</si>
  <si>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</si>
  <si>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</si>
  <si>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</si>
  <si>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</si>
  <si>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</si>
  <si>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</si>
  <si>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</si>
  <si>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</si>
  <si>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</si>
  <si>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</si>
  <si>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</si>
  <si>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</si>
  <si>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</si>
  <si>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</si>
  <si>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</si>
  <si>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</si>
  <si>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</si>
  <si>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</si>
  <si>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</si>
  <si>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</si>
  <si>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</si>
  <si>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</si>
  <si>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</si>
  <si>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</si>
  <si>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</si>
  <si>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</si>
  <si>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</si>
  <si>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</si>
  <si>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</si>
  <si>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</si>
  <si>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</si>
  <si>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</si>
  <si>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</si>
  <si>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</si>
  <si>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</si>
  <si>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</si>
  <si>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</si>
  <si>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</si>
  <si>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</si>
  <si>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</si>
  <si>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</si>
  <si>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</si>
  <si>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</si>
  <si>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</si>
  <si>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</si>
  <si>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</si>
  <si>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</si>
  <si>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</si>
  <si>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</si>
  <si>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</si>
  <si>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</si>
  <si>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</si>
  <si>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</si>
  <si>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</si>
  <si>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</si>
  <si>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</si>
  <si>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</si>
  <si>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</si>
  <si>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</si>
  <si>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</si>
  <si>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</si>
  <si>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</si>
  <si>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</si>
  <si>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</si>
  <si>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</si>
  <si>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</si>
  <si>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</si>
  <si>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</si>
  <si>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</si>
  <si>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</si>
  <si>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</si>
  <si>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</si>
  <si>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</si>
  <si>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</si>
  <si>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</si>
  <si>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</si>
  <si>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</si>
  <si>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</si>
  <si>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</si>
  <si>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</si>
  <si>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</si>
  <si>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</si>
  <si>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</si>
  <si>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</si>
  <si>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</si>
  <si>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</si>
  <si>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</si>
  <si>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</si>
  <si>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</si>
  <si>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</si>
  <si>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</si>
  <si>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</si>
  <si>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</si>
  <si>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</si>
  <si>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</si>
  <si>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</si>
  <si>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</si>
  <si>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</si>
  <si>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</si>
  <si>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</si>
  <si>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</si>
  <si>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</si>
  <si>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</si>
  <si>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</si>
  <si>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</si>
  <si>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</si>
  <si>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</si>
  <si>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</si>
  <si>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</si>
  <si>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</si>
  <si>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</si>
  <si>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</si>
  <si>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</si>
  <si>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</si>
  <si>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</si>
  <si>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</si>
  <si>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</si>
  <si>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</si>
  <si>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</si>
  <si>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</si>
  <si>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</si>
  <si>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</si>
  <si>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</si>
  <si>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</si>
  <si>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</si>
  <si>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</si>
  <si>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</si>
  <si>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</si>
  <si>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</si>
  <si>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</si>
  <si>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</si>
  <si>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</si>
  <si>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</si>
  <si>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</si>
  <si>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</si>
  <si>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</si>
  <si>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</si>
  <si>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</si>
  <si>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</si>
  <si>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</si>
  <si>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</si>
  <si>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</si>
  <si>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</si>
  <si>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</si>
  <si>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</si>
  <si>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</si>
  <si>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</si>
  <si>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</si>
  <si>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</si>
  <si>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</si>
  <si>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</si>
  <si>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</si>
  <si>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</si>
  <si>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</si>
  <si>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</si>
  <si>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</si>
  <si>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</si>
  <si>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</si>
  <si>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</si>
  <si>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</si>
  <si>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</si>
  <si>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</si>
  <si>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</si>
  <si>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</si>
  <si>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</si>
  <si>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</si>
  <si>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</si>
  <si>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</si>
  <si>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</si>
  <si>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</si>
  <si>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</si>
  <si>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</si>
  <si>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</si>
  <si>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</si>
  <si>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</si>
  <si>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</si>
  <si>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</si>
  <si>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</si>
  <si>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</si>
  <si>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</si>
  <si>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</si>
  <si>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</si>
  <si>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</si>
  <si>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</si>
  <si>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</si>
  <si>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</si>
  <si>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</si>
  <si>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</si>
  <si>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</si>
  <si>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</si>
  <si>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</si>
  <si>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</si>
  <si>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</si>
  <si>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</si>
  <si>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</si>
  <si>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</si>
  <si>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</si>
  <si>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</si>
  <si>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</si>
  <si>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</si>
  <si>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</si>
  <si>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</si>
  <si>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</si>
  <si>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</si>
  <si>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</si>
  <si>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</si>
  <si>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</si>
  <si>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</si>
  <si>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</si>
  <si>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</si>
  <si>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</si>
  <si>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</si>
  <si>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</si>
  <si>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</si>
  <si>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</si>
  <si>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</si>
  <si>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</si>
  <si>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</si>
  <si>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</si>
  <si>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</si>
  <si>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</si>
  <si>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</si>
  <si>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</si>
  <si>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</si>
  <si>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</si>
  <si>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</si>
  <si>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</si>
  <si>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</si>
  <si>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</si>
  <si>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</si>
  <si>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</si>
  <si>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</si>
  <si>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</si>
  <si>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</si>
  <si>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</si>
  <si>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</si>
  <si>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</si>
  <si>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</si>
  <si>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</si>
  <si>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</si>
  <si>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</si>
  <si>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</si>
  <si>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</si>
  <si>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</si>
  <si>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</si>
  <si>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</si>
  <si>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</si>
  <si>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</si>
  <si>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</si>
  <si>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</si>
  <si>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</si>
  <si>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</si>
  <si>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</si>
  <si>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</si>
  <si>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</si>
  <si>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</si>
  <si>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</si>
  <si>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</si>
  <si>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</si>
  <si>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</si>
  <si>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</si>
  <si>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</si>
  <si>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</si>
  <si>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</si>
  <si>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</si>
  <si>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</si>
  <si>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</si>
  <si>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</si>
  <si>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</si>
  <si>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</si>
  <si>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</si>
  <si>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</si>
  <si>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</si>
  <si>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</si>
  <si>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</si>
  <si>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</si>
  <si>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</si>
  <si>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</si>
  <si>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</si>
  <si>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</si>
  <si>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</si>
  <si>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</si>
  <si>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</si>
  <si>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</si>
  <si>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</si>
  <si>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</si>
  <si>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</si>
  <si>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</si>
  <si>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</si>
  <si>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</si>
  <si>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</si>
  <si>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</si>
  <si>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</si>
  <si>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</si>
  <si>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</si>
  <si>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</si>
  <si>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</si>
  <si>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</si>
  <si>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</si>
  <si>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</si>
  <si>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</si>
  <si>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</si>
  <si>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</si>
  <si>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</si>
  <si>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</si>
  <si>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</si>
  <si>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</si>
  <si>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</si>
  <si>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</si>
  <si>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</si>
  <si>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</si>
  <si>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</si>
  <si>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</si>
  <si>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</si>
  <si>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</si>
  <si>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</si>
  <si>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</si>
  <si>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</si>
  <si>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</si>
  <si>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</si>
  <si>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</si>
  <si>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</si>
  <si>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</si>
  <si>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</si>
  <si>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</si>
  <si>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</si>
  <si>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</si>
  <si>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</si>
  <si>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</si>
  <si>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</si>
  <si>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</si>
  <si>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</si>
  <si>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</si>
  <si>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</si>
  <si>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</si>
  <si>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</si>
  <si>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</si>
  <si>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</si>
  <si>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</si>
  <si>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</si>
  <si>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</si>
  <si>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</si>
  <si>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</si>
  <si>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</si>
  <si>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</si>
  <si>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</si>
  <si>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</si>
  <si>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</si>
  <si>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</si>
  <si>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</si>
  <si>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</si>
  <si>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</si>
  <si>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</si>
  <si>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</si>
  <si>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</si>
  <si>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</si>
  <si>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</si>
  <si>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</si>
  <si>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</si>
  <si>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</si>
  <si>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</si>
  <si>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</si>
  <si>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</si>
  <si>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</si>
  <si>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</si>
  <si>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</si>
  <si>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</si>
  <si>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</si>
  <si>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</si>
  <si>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</si>
  <si>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</si>
  <si>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</si>
  <si>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</si>
  <si>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</si>
  <si>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</si>
  <si>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</si>
  <si>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</si>
  <si>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</si>
  <si>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</si>
  <si>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</si>
  <si>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</si>
  <si>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</si>
  <si>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</si>
  <si>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</si>
  <si>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</si>
  <si>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</si>
  <si>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</si>
  <si>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</si>
  <si>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</si>
  <si>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</si>
  <si>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</si>
  <si>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</si>
  <si>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</si>
  <si>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</si>
  <si>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</si>
  <si>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</si>
  <si>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</si>
  <si>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</si>
  <si>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</si>
  <si>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</si>
  <si>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</si>
  <si>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</si>
  <si>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</si>
  <si>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</si>
  <si>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</si>
  <si>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</si>
  <si>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</si>
  <si>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</si>
  <si>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</si>
  <si>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</si>
  <si>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</si>
  <si>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</si>
  <si>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</si>
  <si>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</si>
  <si>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</si>
  <si>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</si>
  <si>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</si>
  <si>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</si>
  <si>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</si>
  <si>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</si>
  <si>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</si>
  <si>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</si>
  <si>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</si>
  <si>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</si>
  <si>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</si>
  <si>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</si>
  <si>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</si>
  <si>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</si>
  <si>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</si>
  <si>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</si>
  <si>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</si>
  <si>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</si>
  <si>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</si>
  <si>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</si>
  <si>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</si>
  <si>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</si>
  <si>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</si>
  <si>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</si>
  <si>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</si>
  <si>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</si>
  <si>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</si>
  <si>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</si>
  <si>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</si>
  <si>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</si>
  <si>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</si>
  <si>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</si>
  <si>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</si>
  <si>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</si>
  <si>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</si>
  <si>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</si>
  <si>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</si>
  <si>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</si>
  <si>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</si>
  <si>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</si>
  <si>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</si>
  <si>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</si>
  <si>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</si>
  <si>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</si>
  <si>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</si>
  <si>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</si>
  <si>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</si>
  <si>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</si>
  <si>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</si>
  <si>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</si>
  <si>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</si>
  <si>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</si>
  <si>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</si>
  <si>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</si>
  <si>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</si>
  <si>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</si>
  <si>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</si>
  <si>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</si>
  <si>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</si>
  <si>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</si>
  <si>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</si>
  <si>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</si>
  <si>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</si>
  <si>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</si>
  <si>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</si>
  <si>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</si>
  <si>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</si>
  <si>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</si>
  <si>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</si>
  <si>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</si>
  <si>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</si>
  <si>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</si>
  <si>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</si>
  <si>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</si>
  <si>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</si>
  <si>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</si>
  <si>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</si>
  <si>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</si>
  <si>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</si>
  <si>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</si>
  <si>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</si>
  <si>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</si>
  <si>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</si>
  <si>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</si>
  <si>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</si>
  <si>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</si>
  <si>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</si>
  <si>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</si>
  <si>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</si>
  <si>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</si>
  <si>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</si>
  <si>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</si>
  <si>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</si>
  <si>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</si>
  <si>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</si>
  <si>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</si>
  <si>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</si>
  <si>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</si>
  <si>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</si>
  <si>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</si>
  <si>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</si>
  <si>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</si>
  <si>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</si>
  <si>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</si>
  <si>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</si>
  <si>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</si>
  <si>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</si>
  <si>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</si>
  <si>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</si>
  <si>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</si>
  <si>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</si>
  <si>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</si>
  <si>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</si>
  <si>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</si>
  <si>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</si>
  <si>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</si>
  <si>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</si>
  <si>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</si>
  <si>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</si>
  <si>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</si>
  <si>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</si>
  <si>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</si>
  <si>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</si>
  <si>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</si>
  <si>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</si>
  <si>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</si>
  <si>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</si>
  <si>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</si>
  <si>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</si>
  <si>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</si>
  <si>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</si>
  <si>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</si>
  <si>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</si>
  <si>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</si>
  <si>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</si>
  <si>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</si>
  <si>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</si>
  <si>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</si>
  <si>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</si>
  <si>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</si>
  <si>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</si>
  <si>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</si>
  <si>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</si>
  <si>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</si>
  <si>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</si>
  <si>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</si>
  <si>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</si>
  <si>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</si>
  <si>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</si>
  <si>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</si>
  <si>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</si>
  <si>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</si>
  <si>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</si>
  <si>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</si>
  <si>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</si>
  <si>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</si>
  <si>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</si>
  <si>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</si>
  <si>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</si>
  <si>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</si>
  <si>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</si>
  <si>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</si>
  <si>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</si>
  <si>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</si>
  <si>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</si>
  <si>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</si>
  <si>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</si>
  <si>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</si>
  <si>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</si>
  <si>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</si>
  <si>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</si>
  <si>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</si>
  <si>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</si>
  <si>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</si>
  <si>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</si>
  <si>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</si>
  <si>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</si>
  <si>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</si>
  <si>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</si>
  <si>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</si>
  <si>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</si>
  <si>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</si>
  <si>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</si>
  <si>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</si>
  <si>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</si>
  <si>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</si>
  <si>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</si>
  <si>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</si>
  <si>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</si>
  <si>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</si>
  <si>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</si>
  <si>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</si>
  <si>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</si>
  <si>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</si>
  <si>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</si>
  <si>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</si>
  <si>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</si>
  <si>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</si>
  <si>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</si>
  <si>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</si>
  <si>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</si>
  <si>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</si>
  <si>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</si>
  <si>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</si>
  <si>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</si>
  <si>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</si>
  <si>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</si>
  <si>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</si>
  <si>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</si>
  <si>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</si>
  <si>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</si>
  <si>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</si>
  <si>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</si>
  <si>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</si>
  <si>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</si>
  <si>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</si>
  <si>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</si>
  <si>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</si>
  <si>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</si>
  <si>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</si>
  <si>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</si>
  <si>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</si>
  <si>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</si>
  <si>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</si>
  <si>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</si>
  <si>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</si>
  <si>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</si>
  <si>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</si>
  <si>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</si>
  <si>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</si>
  <si>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</si>
  <si>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</si>
  <si>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</si>
  <si>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</si>
  <si>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</si>
  <si>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</si>
  <si>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</si>
  <si>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</si>
  <si>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</si>
  <si>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</si>
  <si>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</si>
  <si>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</si>
  <si>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</si>
  <si>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</si>
  <si>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</si>
  <si>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</si>
  <si>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</si>
  <si>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</si>
  <si>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</si>
  <si>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</si>
  <si>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</si>
  <si>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</si>
  <si>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</si>
  <si>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</si>
  <si>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</si>
  <si>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</si>
  <si>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</si>
  <si>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</si>
  <si>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</si>
  <si>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</si>
  <si>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</si>
  <si>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</si>
  <si>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</si>
  <si>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</si>
  <si>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</si>
  <si>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</si>
  <si>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</si>
  <si>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</si>
  <si>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</si>
  <si>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</si>
  <si>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</si>
  <si>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</si>
  <si>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</si>
  <si>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</si>
  <si>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</si>
  <si>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</si>
  <si>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</si>
  <si>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</si>
  <si>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</si>
  <si>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</si>
  <si>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</si>
  <si>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</si>
  <si>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</si>
  <si>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</si>
  <si>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</si>
  <si>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</si>
  <si>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</si>
  <si>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</si>
  <si>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</si>
  <si>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</si>
  <si>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</si>
  <si>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</si>
  <si>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</si>
  <si>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</si>
  <si>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</si>
  <si>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</si>
  <si>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</si>
  <si>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</si>
  <si>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</si>
  <si>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</si>
  <si>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</si>
  <si>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</si>
  <si>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</si>
  <si>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</si>
  <si>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</si>
  <si>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</si>
  <si>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</si>
  <si>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</si>
  <si>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</si>
  <si>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</si>
  <si>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</si>
  <si>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</si>
  <si>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</si>
  <si>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</si>
  <si>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</si>
  <si>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</si>
  <si>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</si>
  <si>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</si>
  <si>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</si>
  <si>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</si>
  <si>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</si>
  <si>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</si>
  <si>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</si>
  <si>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</si>
  <si>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</si>
  <si>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</si>
  <si>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</si>
  <si>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</si>
  <si>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</si>
  <si>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</si>
  <si>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</si>
  <si>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</si>
  <si>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</si>
  <si>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</si>
  <si>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</si>
  <si>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</si>
  <si>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</si>
  <si>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</si>
  <si>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</si>
  <si>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</si>
  <si>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</si>
  <si>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</si>
  <si>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</si>
  <si>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</si>
  <si>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</si>
  <si>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</si>
  <si>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</si>
  <si>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</si>
  <si>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</si>
  <si>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</si>
  <si>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</si>
  <si>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</si>
  <si>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</si>
  <si>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</si>
  <si>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</si>
  <si>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</si>
  <si>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</si>
  <si>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</si>
  <si>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</si>
  <si>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</si>
  <si>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</si>
  <si>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</si>
  <si>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</si>
  <si>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</si>
  <si>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</si>
  <si>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</si>
  <si>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</si>
  <si>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</si>
  <si>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</si>
  <si>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</si>
  <si>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</si>
  <si>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</si>
  <si>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</si>
  <si>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</si>
  <si>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</si>
  <si>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</si>
  <si>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</si>
  <si>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</si>
  <si>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</si>
  <si>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</si>
  <si>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</si>
  <si>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</si>
  <si>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</si>
  <si>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</si>
  <si>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</si>
  <si>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</si>
  <si>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</si>
  <si>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</si>
  <si>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</si>
  <si>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</si>
  <si>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</si>
  <si>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</si>
  <si>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</si>
  <si>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</si>
  <si>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</si>
  <si>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</si>
  <si>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</si>
  <si>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</si>
  <si>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</si>
  <si>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</si>
  <si>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</si>
  <si>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</si>
  <si>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</si>
  <si>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</si>
  <si>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</si>
  <si>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</si>
  <si>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</si>
  <si>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</si>
  <si>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</si>
  <si>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</si>
  <si>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</si>
  <si>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</si>
  <si>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</si>
  <si>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</si>
  <si>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</si>
  <si>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</si>
  <si>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</si>
  <si>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</si>
  <si>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</si>
  <si>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</si>
  <si>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</si>
  <si>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</si>
  <si>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</si>
  <si>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</si>
  <si>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</si>
  <si>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</si>
  <si>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</si>
  <si>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</si>
  <si>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</si>
  <si>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</si>
  <si>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</si>
  <si>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</si>
  <si>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</si>
  <si>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</si>
  <si>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</si>
  <si>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</si>
  <si>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</si>
  <si>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</si>
  <si>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</si>
  <si>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</si>
  <si>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</si>
  <si>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</si>
  <si>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</si>
  <si>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</si>
  <si>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</si>
  <si>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</si>
  <si>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</si>
  <si>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</si>
  <si>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</si>
  <si>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</si>
  <si>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</si>
  <si>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</si>
  <si>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</si>
  <si>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</si>
  <si>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</si>
  <si>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</si>
  <si>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</si>
  <si>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</si>
  <si>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</si>
  <si>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</si>
  <si>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</si>
  <si>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</si>
  <si>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</si>
  <si>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</si>
  <si>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</si>
  <si>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</si>
  <si>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</si>
  <si>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</si>
  <si>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</si>
  <si>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</si>
  <si>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</si>
  <si>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</si>
  <si>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</si>
  <si>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</si>
  <si>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</si>
  <si>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</si>
  <si>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</si>
  <si>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</si>
  <si>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</si>
  <si>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</si>
  <si>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</si>
  <si>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</si>
  <si>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</si>
  <si>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</si>
  <si>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</si>
  <si>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</si>
  <si>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</si>
  <si>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</si>
  <si>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</si>
  <si>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</si>
  <si>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</si>
  <si>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</si>
  <si>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</si>
  <si>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</si>
  <si>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</si>
  <si>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</si>
  <si>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</si>
  <si>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</si>
  <si>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</si>
  <si>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</si>
  <si>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</si>
  <si>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</si>
  <si>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</si>
  <si>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</si>
  <si>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</si>
  <si>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</si>
  <si>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</si>
  <si>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</si>
  <si>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</si>
  <si>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</si>
  <si>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</si>
  <si>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</si>
  <si>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</si>
  <si>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</si>
  <si>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</si>
  <si>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</si>
  <si>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</si>
  <si>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</si>
  <si>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</si>
  <si>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</si>
  <si>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</si>
  <si>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</si>
  <si>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</si>
  <si>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</si>
  <si>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</si>
  <si>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PCM-20251010-00001284</t>
  </si>
  <si>
    <t>mlji0186</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</si>
  <si>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</si>
  <si>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</si>
  <si>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</si>
  <si>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</si>
  <si>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</si>
  <si>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</si>
  <si>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</si>
  <si>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</si>
  <si>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</si>
  <si>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</si>
  <si>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</si>
  <si>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</si>
  <si>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</si>
  <si>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</si>
  <si>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</si>
  <si>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</si>
  <si>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120 mins</t>
  </si>
  <si>
    <t>PCM-20251010-00001201</t>
  </si>
  <si>
    <t xml:space="preserve">ETA 150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</si>
</sst>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5" totalsRowShown="0" headerRowDxfId="15" dataDxfId="14" headerRowBorderDxfId="12" tableBorderDxfId="13">
  <autoFilter ref="A1:L1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277.9168128472229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0.40748414352128748</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45940.865238773149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45940.865238773149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45940.865238773149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45940.865238773149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45940.865238773149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45940.865238773149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45940.865238773149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45940.865238773149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45940.865238773149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45940.865238773149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45940.865238773149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45940.865238773149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45940.865238773149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45940.865238773149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45940.865238773149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45940.865238773149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45940.865238773149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45940.865238773149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45940.865238773149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45940.865238773149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45940.865238773149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45940.865238773149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45940.865238773149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45940.865238773149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45940.865238773149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45940.865238773149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45940.865238773149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45940.865238773149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45940.865238773149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45940.865238773149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45940.865238773149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45940.865238773149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45940.865238773149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45940.865238773149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45940.865238773149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45940.865238773149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45940.865238773149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45940.865238773149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45940.865238773149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45940.865238773149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45940.865238773149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45940.865238773149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45940.865238773149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45940.865238773149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45940.865238773149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45940.865238773149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45940.865238773149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45940.865238773149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45940.865238773149</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134.13815543981764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115.86540081018757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45940.865238773149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45940.865238773149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45940.865238773149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45940.865238773149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45940.865238773149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45940.865238773149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45940.865238773149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45940.865238773149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45940.865238773149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45940.865238773149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45940.865238773149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45940.865238773149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45940.865238773149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45940.865238773149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45940.865238773149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45940.865238773149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45940.865238773149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45940.865238773149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45940.865238773149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45940.865238773149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45940.865238773149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45940.865238773149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45940.865238773149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45940.865238773149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45940.865238773149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45940.865238773149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45940.865238773149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45940.865238773149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45940.865238773149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45940.865238773149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45940.865238773149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45940.865238773149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45940.865238773149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45940.865238773149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45940.865238773149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45940.865238773149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45940.865238773149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45940.865238773149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45940.865238773149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45940.865238773149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45940.865238773149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45940.865238773149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45940.865238773149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45940.865238773149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45940.865238773149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45940.865238773149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45940.865238773149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45940.865238773149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45940.865238773149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45940.865238773149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45940.865238773149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45940.865238773149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45940.865238773149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45940.865238773149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45940.865238773149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45940.865238773149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45940.865238773149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45940.865238773149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45940.865238773149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45940.865238773149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45940.865238773149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45940.865238773149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45940.865238773149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45940.865238773149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45940.865238773149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45940.865238773149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45940.865238773149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45940.865238773149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45940.865238773149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45940.865238773149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45940.865238773149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45940.865238773149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45940.865238773149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45940.865238773149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45940.865238773149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45940.865238773149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45940.865238773149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45940.865238773149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45940.865238773149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45940.865238773149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45940.865238773149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45940.865238773149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45940.865238773149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45940.865238773149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45940.865238773149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45940.865238773149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45940.865238773149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45940.865238773149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45940.865238773149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45940.865238773149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45940.865238773149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45940.865238773149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45940.865238773149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45940.865238773149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45940.865238773149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45940.865238773149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45940.865238773149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45940.865238773149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45940.865238773149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45940.865238773149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45940.865238773149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45940.865238773149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45940.865238773149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45940.865238773149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45940.865238773149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45940.865238773149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45940.865238773149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45940.865238773149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45940.865238773149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45940.865238773149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45940.865238773149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45940.865238773149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45940.865238773149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45940.865238773149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45940.865238773149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45940.865238773149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45940.865238773149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45940.865238773149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45940.865238773149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45940.865238773149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45940.865238773149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45940.865238773149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45940.865238773149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45940.865238773149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45940.865238773149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45940.865238773149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45940.865238773149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45940.865238773149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45940.865238773149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45940.865238773149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45940.865238773149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45940.865238773149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45940.865238773149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45940.865238773149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45940.865238773149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45940.865238773149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45940.865238773149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45940.865238773149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45940.865238773149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45940.865238773149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45940.865238773149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45940.865238773149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45940.865238773149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45940.865238773149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45940.865238773149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45940.865238773149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45940.865238773149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45940.865238773149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45940.865238773149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45940.865238773149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45940.865238773149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45940.865238773149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45940.865238773149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45940.865238773149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45940.865238773149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45940.865238773149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45940.865238773149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45940.865238773149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45940.865238773149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45940.865238773149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45940.865238773149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45940.865238773149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45940.865238773149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45940.865238773149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45940.865238773149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45940.865238773149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45940.865238773149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45940.865238773149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45940.865238773149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45940.865238773149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45940.865238773149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45940.865238773149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45940.865238773149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45940.865238773149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45940.865238773149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45940.865238773149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45940.865238773149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45940.865238773149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45940.865238773149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45940.865238773149</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45940.865238773149</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45940.865238773149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45940.865238773149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45940.865238773149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45940.865238773149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45940.865238773149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45940.865238773149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45940.865238773149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45940.865238773149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45940.865238773149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45940.865238773149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45940.865238773149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45940.865238773149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45940.865238773149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45940.865238773149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45940.865238773149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45940.865238773149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45940.865238773149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45940.865238773149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45940.865238773149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45940.865238773149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45940.865238773149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45940.865238773149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45940.865238773149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45940.865238773149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45940.865238773149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45940.865238773149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45940.865238773149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45940.865238773149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45940.865238773149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45940.865238773149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45940.865238773149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45940.865238773149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45940.865238773149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45940.865238773149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45940.865238773149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45940.865238773149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45940.865238773149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45940.865238773149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45940.865238773149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45940.865238773149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45940.865238773149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45940.865238773149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45940.865238773149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45940.865238773149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45940.865238773149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45940.865238773149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45940.865238773149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45940.865238773149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45940.865238773149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45940.865238773149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45940.865238773149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45940.865238773149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45940.865238773149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45940.865238773149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45940.865238773149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45940.865238773149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45940.865238773149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45940.865238773149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45940.865238773149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45940.865238773149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45940.865238773149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45940.865238773149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45940.865238773149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45940.865238773149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45940.865238773149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45940.865238773149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45940.865238773149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45940.865238773149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45940.865238773149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45940.865238773149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45940.865238773149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45940.865238773149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45940.865238773149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45940.865238773149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45940.865238773149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45940.865238773149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45940.865238773149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45940.865238773149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45940.865238773149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45940.865238773149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45940.865238773149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45940.865238773149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45940.865238773149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45940.865238773149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45940.865238773149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45940.865238773149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45940.865238773149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45940.865238773149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45940.865238773149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45940.865238773149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45940.865238773149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45940.865238773149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45940.865238773149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45940.865238773149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45940.865238773149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45940.865238773149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45940.865238773149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45940.865238773149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45940.865238773149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45940.865238773149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45940.865238773149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45940.865238773149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45940.865238773149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45940.865238773149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45940.865238773149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45940.865238773149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45940.865238773149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45940.865238773149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45940.865238773149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45940.865238773149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45940.865238773149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45940.865238773149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45940.865238773149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45940.865238773149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45940.865238773149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45940.865238773149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45940.865238773149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45940.865238773149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45940.865238773149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45940.865238773149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45940.865238773149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45940.865238773149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45940.865238773149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45940.865238773149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45940.865238773149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45940.865238773149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45940.865238773149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45940.865238773149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45940.865238773149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45940.865238773149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45940.865238773149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45940.865238773149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45940.865238773149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45940.865238773149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45940.865238773149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45940.865238773149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45940.865238773149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45940.865238773149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45940.865238773149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45940.865238773149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45940.865238773149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45940.865238773149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45940.865238773149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45940.865238773149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45940.865238773149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45940.865238773149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45940.865238773149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45940.865238773149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45940.865238773149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45940.865238773149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45940.865238773149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45940.865238773149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45940.865238773149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45940.865238773149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45940.865238773149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45940.865238773149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45940.865238773149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45940.865238773149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45940.865238773149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45940.865238773149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45940.865238773149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45940.865238773149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45940.865238773149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45940.865238773149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45940.865238773149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45940.865238773149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45940.865238773149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45940.865238773149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45940.865238773149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45940.865238773149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45940.865238773149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45940.865238773149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45940.865238773149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45940.865238773149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45940.865238773149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45940.865238773149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45940.865238773149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45940.865238773149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45940.865238773149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45940.865238773149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45940.865238773149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45940.865238773149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45940.865238773149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45940.865238773149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45940.865238773149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45940.865238773149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45940.865238773149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45940.865238773149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45940.865238773149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45940.865238773149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45940.865238773149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45940.865238773149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45940.865238773149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45940.865238773149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45940.865238773149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45940.865238773149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45940.865238773149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45940.865238773149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45940.865238773149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45940.865238773149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45940.865238773149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45940.865238773149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45940.865238773149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45940.865238773149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45940.865238773149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45940.865238773149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45940.865238773149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45940.865238773149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45940.865238773149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45940.865238773149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45940.865238773149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45940.865238773149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45940.865238773149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45940.865238773149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45940.865238773149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45940.865238773149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45940.865238773149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45940.865238773149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45940.865238773149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45940.865238773149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45940.865238773149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45940.865238773149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45940.865238773149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45940.865238773149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45940.865238773149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45940.865238773149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45940.865238773149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45940.865238773149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45940.865238773149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45940.865238773149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45940.865238773149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45940.865238773149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45940.865238773149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45940.865238773149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45940.865238773149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45940.865238773149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45940.865238773149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45940.865238773149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45940.865238773149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45940.865238773149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45940.865238773149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45940.865238773149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45940.865238773149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45940.865238773149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45940.865238773149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45940.865238773149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45940.865238773149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45940.865238773149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45940.865238773149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45940.865238773149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45940.865238773149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45940.865238773149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45940.865238773149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45940.865238773149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45940.865238773149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45940.865238773149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45940.865238773149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45940.865238773149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45940.865238773149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45940.865238773149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45940.865238773149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45940.865238773149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45940.865238773149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45940.865238773149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45940.865238773149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45940.865238773149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45940.865238773149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45940.865238773149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45940.865238773149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45940.865238773149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45940.865238773149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45940.865238773149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45940.865238773149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45940.865238773149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45940.865238773149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45940.865238773149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45940.865238773149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45940.865238773149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45940.865238773149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45940.865238773149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45940.865238773149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45940.865238773149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45940.865238773149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45940.865238773149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45940.865238773149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45940.865238773149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45940.865238773149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45940.865238773149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45940.865238773149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45940.865238773149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45940.865238773149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45940.865238773149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45940.865238773149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45940.865238773149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45940.865238773149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45940.865238773149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45940.865238773149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45940.865238773149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45940.865238773149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45940.865238773149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45940.865238773149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45940.865238773149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45940.865238773149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45940.865238773149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45940.865238773149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45940.865238773149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45940.865238773149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45940.865238773149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45940.865238773149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45940.865238773149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45940.865238773149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45940.865238773149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45940.865238773149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45940.865238773149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45940.865238773149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45940.865238773149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45940.865238773149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45940.865238773149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45940.865238773149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45940.865238773149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45940.865238773149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45940.865238773149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45940.865238773149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45940.865238773149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45940.865238773149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45940.865238773149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45940.865238773149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45940.865238773149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45940.865238773149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45940.865238773149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45940.865238773149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45940.865238773149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45940.865238773149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45940.865238773149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45940.865238773149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45940.865238773149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45940.865238773149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45940.865238773149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45940.865238773149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45940.865238773149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45940.865238773149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45940.865238773149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45940.865238773149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45940.865238773149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45940.865238773149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45940.865238773149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45940.865238773149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45940.865238773149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45940.865238773149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45940.865238773149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45940.865238773149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45940.865238773149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45940.865238773149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45940.865238773149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45940.865238773149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45940.865238773149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45940.865238773149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45940.865238773149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45940.865238773149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45940.865238773149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45940.865238773149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45940.865238773149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45940.865238773149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45940.865238773149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45940.865238773149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45940.865238773149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45940.865238773149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45940.865238773149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45940.865238773149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45940.865238773149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45940.865238773149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45940.865238773149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45940.865238773149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45940.865238773149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45940.865238773149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45940.865238773149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45940.865238773149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45940.865238773149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45940.865238773149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45940.865238773149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45940.865238773149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45940.865238773149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45940.865238773149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45940.865238773149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45940.865238773149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45940.865238773149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45940.865238773149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45940.865238773149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45940.865238773149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45940.865238773149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45940.865238773149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45940.865238773149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45940.865238773149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45940.865238773149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45940.865238773149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45940.865238773149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45940.865238773149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45940.865238773149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45940.865238773149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45940.865238773149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45940.865238773149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45940.865238773149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45940.865238773149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45940.865238773149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45940.865238773149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45940.865238773149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45940.865238773149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45940.865238773149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45940.865238773149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45940.865238773149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45940.865238773149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45940.865238773149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45940.865238773149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45940.865238773149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45940.865238773149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45940.865238773149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45940.865238773149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45940.865238773149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45940.865238773149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45940.865238773149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45940.865238773149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45940.865238773149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45940.865238773149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45940.865238773149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45940.865238773149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45940.865238773149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45940.865238773149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45940.865238773149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45940.865238773149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45940.865238773149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45940.865238773149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45940.865238773149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45940.865238773149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45940.865238773149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45940.865238773149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45940.865238773149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45940.865238773149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45940.865238773149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45940.865238773149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45940.865238773149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45940.865238773149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45940.865238773149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45940.865238773149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45940.865238773149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45940.865238773149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45940.865238773149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45940.865238773149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45940.865238773149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45940.865238773149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45940.865238773149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45940.865238773149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45940.865238773149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45940.865238773149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45940.865238773149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45940.865238773149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45940.865238773149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45940.865238773149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45940.865238773149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45940.865238773149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45940.865238773149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45940.865238773149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45940.865238773149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45940.865238773149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45940.865238773149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45940.865238773149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45940.865238773149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45940.865238773149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45940.865238773149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45940.865238773149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45940.865238773149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45940.865238773149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45940.865238773149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45940.865238773149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45940.865238773149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45940.865238773149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45940.865238773149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45940.865238773149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45940.865238773149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45940.865238773149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45940.865238773149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45940.865238773149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45940.865238773149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45940.865238773149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45940.865238773149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45940.865238773149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45940.865238773149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45940.865238773149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45940.865238773149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45940.865238773149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45940.865238773149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45940.865238773149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45940.865238773149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45940.865238773149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45940.865238773149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45940.865238773149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45940.865238773149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45940.865238773149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45940.865238773149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45940.865238773149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45940.865238773149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45940.865238773149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45940.865238773149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45940.865238773149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45940.865238773149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45940.865238773149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45940.865238773149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45940.865238773149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45940.865238773149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45940.865238773149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45940.865238773149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45940.865238773149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45940.865238773149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45940.865238773149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45940.865238773149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45940.865238773149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45940.865238773149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45940.865238773149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45940.865238773149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45940.865238773149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45940.865238773149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45940.865238773149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45940.865238773149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45940.865238773149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45940.865238773149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45940.865238773149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45940.865238773149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45940.865238773149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45940.865238773149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45940.865238773149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45940.865238773149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45940.865238773149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45940.865238773149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45940.865238773149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45940.865238773149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45940.865238773149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45940.865238773149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45940.865238773149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45940.865238773149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45940.865238773149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45940.865238773149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45940.865238773149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45940.865238773149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45940.865238773149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45940.865238773149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45940.865238773149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45940.865238773149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45940.865238773149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45940.865238773149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45940.865238773149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45940.865238773149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45940.865238773149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45940.865238773149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45940.865238773149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45940.865238773149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45940.865238773149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45940.865238773149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45940.865238773149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45940.865238773149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45940.865238773149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45940.865238773149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45940.865238773149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45940.865238773149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45940.865238773149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45940.865238773149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45940.865238773149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45940.865238773149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45940.865238773149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45940.865238773149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45940.865238773149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45940.865238773149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45940.865238773149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45940.865238773149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45940.865238773149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45940.865238773149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45940.865238773149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45940.865238773149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45940.865238773149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45940.865238773149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45940.865238773149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45940.865238773149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45940.865238773149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45940.865238773149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45940.865238773149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45940.865238773149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45940.865238773149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45940.865238773149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45940.865238773149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45940.865238773149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45940.865238773149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45940.865238773149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45940.865238773149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45940.865238773149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45940.865238773149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45940.865238773149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45940.865238773149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45940.865238773149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45940.865238773149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45940.865238773149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45940.865238773149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45940.865238773149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45940.865238773149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45940.865238773149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45940.865238773149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45940.865238773149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45940.865238773149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45940.865238773149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45940.865238773149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45940.865238773149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45940.865238773149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45940.865238773149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45940.865238773149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45940.865238773149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45940.865238773149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45940.865238773149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45940.865238773149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45940.865238773149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45940.865238773149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45940.865238773149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45940.865238773149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45940.865238773149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45940.865238773149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45940.865238773149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45940.865238773149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45940.865238773149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45940.865238773149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45940.865238773149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45940.865238773149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45940.865238773149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45940.865238773149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45940.865238773149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45940.865238773149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45940.865238773149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45940.865238773149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45940.865238773149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45940.865238773149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45940.865238773149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45940.865238773149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45940.865238773149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45940.865238773149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45940.865238773149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45940.865238773149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45940.865238773149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45940.865238773149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45940.865238773149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45940.865238773149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45940.865238773149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45940.865238773149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45940.865238773149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45940.865238773149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45940.865238773149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45940.865238773149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45940.865238773149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45940.865238773149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45940.865238773149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45940.865238773149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45940.865238773149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45940.865238773149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45940.865238773149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45940.865238773149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45940.865238773149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45940.865238773149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45940.865238773149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45940.865238773149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45940.865238773149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45940.865238773149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45940.865238773149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45940.865238773149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45940.865238773149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45940.865238773149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45940.865238773149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45940.865238773149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45940.865238773149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45940.865238773149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45940.865238773149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45940.865238773149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45940.865238773149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45940.865238773149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45940.865238773149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45940.865238773149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45940.865238773149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45940.865238773149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45940.865238773149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45940.865238773149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45940.865238773149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45940.865238773149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45940.865238773149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45940.865238773149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45940.865238773149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45940.865238773149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45940.865238773149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45940.865238773149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45940.865238773149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45940.865238773149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45940.865238773149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45940.865238773149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45940.865238773149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45940.865238773149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45940.865238773149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45940.865238773149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45940.865238773149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45940.865238773149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45940.865238773149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45940.865238773149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45940.865238773149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45940.865238773149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45940.865238773149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45940.865238773149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45940.865238773149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45940.865238773149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45940.865238773149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45940.865238773149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45940.865238773149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45940.865238773149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45940.865238773149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45940.865238773149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45940.865238773149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45940.865238773149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45940.865238773149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45940.865238773149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45940.865238773149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45940.865238773149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45940.865238773149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45940.865238773149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45940.865238773149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45940.865238773149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45940.865238773149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45940.865238773149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45940.865238773149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45940.865238773149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45940.865238773149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45940.865238773149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45940.865238773149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45940.865238773149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45940.865238773149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45940.865238773149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45940.865238773149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45940.865238773149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45940.865238773149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45940.865238773149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45940.865238773149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45940.865238773149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45940.865238773149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45940.865238773149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45940.865238773149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45940.865238773149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45940.865238773149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45940.865238773149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45940.865238773149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45940.865238773149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45940.865238773149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45940.865238773149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45940.865238773149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45940.865238773149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45940.865238773149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45940.865238773149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45940.865238773149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45940.865238773149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45940.865238773149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45940.865238773149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45940.865238773149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45940.865238773149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45940.865238773149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45940.865238773149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45940.865238773149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45940.865238773149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45940.865238773149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45940.865238773149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45940.865238773149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45940.865238773149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45940.865238773149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45940.865238773149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45940.865238773149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45940.865238773149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45940.865238773149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45940.865238773149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45940.865238773149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45940.865238773149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45940.865238773149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45940.865238773149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45940.865238773149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45940.865238773149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45940.865238773149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45940.865238773149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45940.865238773149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45940.865238773149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45940.865238773149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45940.865238773149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45940.865238773149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45940.865238773149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45940.865238773149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45940.865238773149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45940.865238773149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45940.865238773149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45940.865238773149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45940.865238773149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45940.865238773149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45940.865238773149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45940.865238773149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45940.865238773149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45940.865238773149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45940.865238773149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45940.865238773149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45940.865238773149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45940.865238773149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45940.865238773149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45940.865238773149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45940.865238773149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45940.865238773149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45940.865238773149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45940.865238773149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45940.865238773149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45940.865238773149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45940.865238773149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45940.865238773149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45940.865238773149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45940.865238773149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45940.865238773149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45940.865238773149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45940.865238773149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45940.865238773149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45940.865238773149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45940.865238773149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45940.865238773149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45940.865238773149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45940.865238773149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45940.865238773149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45940.865238773149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45940.865238773149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45940.865238773149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45940.865238773149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45940.865238773149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45940.865238773149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45940.865238773149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45940.865238773149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45940.865238773149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45940.865238773149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45940.865238773149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45940.865238773149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45940.865238773149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45940.865238773149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45940.865238773149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45940.865238773149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45940.865238773149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45940.865238773149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45940.865238773149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45940.865238773149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45940.865238773149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45940.865238773149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45940.865238773149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45940.865238773149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45940.865238773149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45940.865238773149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45940.865238773149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45940.865238773149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45940.865238773149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45940.865238773149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45940.865238773149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45940.865238773149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45940.865238773149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45940.865238773149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45940.865238773149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45940.865238773149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45940.865238773149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45940.865238773149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45940.865238773149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45940.865238773149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45940.865238773149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45940.865238773149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45940.865238773149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45940.865238773149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45940.865238773149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45940.865238773149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45940.865238773149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45940.865238773149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45940.865238773149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45940.865238773149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45940.865238773149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45940.865238773149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45940.865238773149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45940.865238773149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45940.865238773149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45940.865238773149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45940.865238773149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45940.865238773149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45940.865238773149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45940.865238773149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45940.865238773149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45940.865238773149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45940.865238773149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45940.865238773149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45940.865238773149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45940.865238773149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45940.865238773149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45940.865238773149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45940.865238773149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45940.865238773149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45940.865238773149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45940.865238773149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45940.865238773149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45940.865238773149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45940.865238773149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45940.865238773149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45940.865238773149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45940.865238773149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45940.865238773149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45940.865238773149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45940.865238773149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45940.865238773149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45940.865238773149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45940.865238773149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45940.865238773149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45940.865238773149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45940.865238773149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45940.865238773149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45940.865238773149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45940.865238773149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45940.865238773149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45940.865238773149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45940.865238773149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45940.865238773149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45940.865238773149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45940.865238773149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45940.865238773149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45940.865238773149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45940.865238773149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45940.865238773149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45940.865238773149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45940.865238773149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45940.865238773149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45940.865238773149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45940.865238773149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45940.865238773149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45940.865238773149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45940.865238773149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45940.865238773149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45940.865238773149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45940.865238773149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45940.865238773149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45940.865238773149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45940.865238773149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45940.865238773149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45940.865238773149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45940.865238773149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45940.865238773149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45940.865238773149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45940.865238773149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45940.865238773149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45940.865238773149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45940.865238773149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45940.865238773149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45940.865238773149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45940.865238773149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45940.865238773149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45940.865238773149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45940.865238773149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45940.865238773149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45940.865238773149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45940.865238773149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45940.865238773149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45940.865238773149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45940.865238773149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45940.865238773149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45940.865238773149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45940.865238773149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45940.865238773149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45940.865238773149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45940.865238773149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45940.865238773149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45940.865238773149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45940.865238773149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45940.865238773149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45940.865238773149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45940.865238773149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45940.865238773149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45940.865238773149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45940.865238773149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45940.865238773149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45940.865238773149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45940.865238773149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45940.865238773149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45940.865238773149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45940.865238773149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45940.865238773149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45940.865238773149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45940.865238773149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45940.865238773149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45940.865238773149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45940.865238773149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45940.865238773149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45940.865238773149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45940.865238773149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45940.865238773149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45940.865238773149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45940.865238773149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45940.865238773149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45940.865238773149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45940.865238773149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45940.865238773149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45940.865238773149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45940.865238773149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45940.865238773149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45940.865238773149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45940.865238773149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45940.865238773149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45940.865238773149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45940.865238773149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45940.865238773149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45940.865238773149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45940.865238773149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45940.865238773149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45940.865238773149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45940.865238773149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45940.865238773149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45940.865238773149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45940.865238773149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45940.865238773149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45940.865238773149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45940.865238773149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45940.865238773149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45940.865238773149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45940.865238773149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45940.865238773149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45940.865238773149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45940.865238773149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45940.865238773149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45940.865238773149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45940.865238773149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45940.865238773149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45940.865238773149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45940.865238773149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45940.865238773149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45940.865238773149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45940.865238773149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45940.865238773149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45940.865238773149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45940.865238773149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45940.865238773149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45940.865238773149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45940.865238773149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45940.865238773149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45940.865238773149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45940.865238773149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45940.865238773149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45940.865238773149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45940.865238773149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45940.865238773149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45940.865238773149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45940.865238773149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45940.865238773149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45940.865238773149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45940.865238773149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45940.865238773149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45940.865238773149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45940.865238773149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45940.865238773149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45940.865238773149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45940.865238773149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45940.865238773149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45940.865238773149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45940.865238773149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45940.865238773149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45940.865238773149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45940.865238773149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45940.865238773149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45940.865238773149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45940.865238773149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45940.865238773149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45940.865238773149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45940.865238773149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45940.865238773149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45940.865238773149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45940.865238773149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45940.865238773149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45940.865238773149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45940.865238773149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45940.865238773149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45940.865238773149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45940.865238773149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45940.865238773149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45940.865238773149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45940.865238773149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45940.865238773149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45940.865238773149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45940.865238773149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45940.865238773149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45940.865238773149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45940.865238773149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45940.865238773149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45940.865238773149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45940.865238773149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45940.865238773149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45940.865238773149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45940.865238773149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45940.865238773149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45940.865238773149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45940.865238773149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45940.865238773149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45940.865238773149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45940.865238773149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45940.865238773149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45940.865238773149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45940.865238773149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45940.865238773149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45940.865238773149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45940.865238773149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45940.865238773149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45940.865238773149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45940.865238773149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45940.865238773149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45940.865238773149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45940.865238773149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45940.865238773149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45940.865238773149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45940.865238773149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45940.865238773149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45940.865238773149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45940.865238773149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45940.865238773149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45940.865238773149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45940.865238773149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45940.865238773149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45940.865238773149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45940.865238773149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45940.865238773149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45940.865238773149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45940.865238773149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45940.865238773149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45940.865238773149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45940.865238773149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45940.865238773149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45940.865238773149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45940.865238773149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45940.865238773149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45940.865238773149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45940.865238773149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45940.865238773149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45940.865238773149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45940.865238773149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45940.865238773149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45940.865238773149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45940.865238773149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45940.865238773149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45940.865238773149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45940.865238773149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45940.865238773149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45940.865238773149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45940.865238773149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45940.865238773149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45940.865238773149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45940.865238773149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45940.865238773149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45940.865238773149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45940.865238773149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45940.865238773149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45940.865238773149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45940.865238773149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45940.865238773149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45940.865238773149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45940.865238773149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45940.865238773149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45940.865238773149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45940.865238773149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45940.865238773149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45940.865238773149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45940.865238773149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45940.865238773149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45940.865238773149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45940.865238773149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45940.865238773149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45940.865238773149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45940.865238773149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45940.865238773149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45940.865238773149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45940.865238773149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45940.865238773149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45940.865238773149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45940.865238773149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45940.865238773149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45940.865238773149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45940.865238773149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45940.865238773149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45940.865238773149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45940.865238773149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45940.865238773149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45940.865238773149</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237.38452118055284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6</v>
      </c>
      <c r="D3" s="129" t="s">
        <v>39057</v>
      </c>
      <c r="E3" s="104" t="s">
        <v>39045</v>
      </c>
      <c r="F3" s="131">
        <v>45940.864583333336</v>
      </c>
      <c r="G3" s="132">
        <f ca="1">IFERROR(NOW()-F3,"")</f>
        <v>6.5543981327209622E-4</v>
      </c>
      <c r="H3" s="131">
        <v>45940.85434027778</v>
      </c>
      <c r="I3" s="127" t="str">
        <f>IFERROR(VLOOKUP(D3,DB!A:F,6,0),"")</f>
        <v>Generator-DG</v>
      </c>
      <c r="J3" s="127" t="str">
        <f>IFERROR(VLOOKUP(D3,DB!A:G,7,0),"")</f>
        <v>Good</v>
      </c>
      <c r="K3" s="133" t="s">
        <v>39058</v>
      </c>
      <c r="L3" s="129" t="str">
        <f>IFERROR(VLOOKUP(D3,DB!A:I,9,0),"")</f>
        <v>Latis</v>
      </c>
    </row>
    <row r="4" spans="1:16" ht="15" customHeight="1">
      <c r="A4" s="127"/>
      <c r="B4" s="127" t="str">
        <f>IFERROR(VLOOKUP(D4,DB!A:K,11,0),"")</f>
        <v/>
      </c>
      <c r="C4" s="128"/>
      <c r="D4" s="129"/>
      <c r="E4" s="104"/>
      <c r="F4" s="131"/>
      <c r="G4" s="132">
        <f ca="1">IFERROR(NOW()-F4,"")</f>
        <v>45940.865238773149</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45940.865238773149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45940.865238773149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45940.865238773149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45940.865238773149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45940.865238773149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45940.865238773149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45940.865238773149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45940.865238773149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45940.865238773149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45940.865238773149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45940.865238773149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45940.865238773149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45940.865238773149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45940.865238773149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45940.865238773149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45940.865238773149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45940.865238773149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45940.865238773149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45940.865238773149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45940.865238773149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45940.865238773149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45940.865238773149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45940.865238773149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45940.865238773149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45940.865238773149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45940.865238773149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45940.865238773149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45940.865238773149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45940.865238773149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45940.865238773149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45940.865238773149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45940.865238773149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45940.865238773149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45940.865238773149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45940.865238773149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45940.865238773149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45940.865238773149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45940.865238773149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45940.865238773149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45940.865238773149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45940.865238773149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45940.865238773149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45940.865238773149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45940.865238773149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45940.865238773149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45940.865238773149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45940.865238773149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45940.865238773149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45940.865238773149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45940.865238773149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45940.865238773149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45940.865238773149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45940.865238773149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45940.865238773149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45940.865238773149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45940.865238773149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45940.865238773149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45940.865238773149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45940.865238773149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45940.865238773149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45940.865238773149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45940.865238773149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45940.865238773149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45940.865238773149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45940.865238773149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45940.865238773149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45940.865238773149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45940.865238773149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45940.865238773149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45940.865238773149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45940.865238773149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45940.865238773149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45940.865238773149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45940.865238773149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45940.865238773149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45940.865238773149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45940.865238773149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45940.865238773149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45940.865238773149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45940.865238773149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45940.865238773149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45940.865238773149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45940.865238773149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45940.865238773149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45940.865238773149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45940.865238773149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45940.865238773149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45940.865238773149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45940.865238773149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45940.865238773149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45940.865238773149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45940.865238773149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45940.865238773149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45940.865238773149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45940.865238773149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45940.865238773149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45940.865238773149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45940.865238773149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45940.865238773149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45940.865238773149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45940.865238773149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45940.865238773149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45940.865238773149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45940.865238773149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45940.865238773149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45940.865238773149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45940.865238773149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45940.865238773149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45940.865238773149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45940.865238773149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45940.865238773149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45940.865238773149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45940.865238773149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45940.865238773149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45940.865238773149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45940.865238773149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45940.865238773149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45940.865238773149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45940.865238773149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45940.865238773149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45940.865238773149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45940.865238773149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45940.865238773149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45940.865238773149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45940.865238773149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45940.865238773149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45940.865238773149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45940.865238773149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45940.865238773149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45940.865238773149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45940.865238773149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45940.865238773149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45940.865238773149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45940.865238773149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45940.865238773149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45940.865238773149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45940.865238773149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45940.865238773149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45940.865238773149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45940.865238773149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45940.865238773149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45940.865238773149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45940.865238773149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45940.865238773149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45940.865238773149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45940.865238773149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45940.865238773149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45940.865238773149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45940.865238773149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45940.865238773149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45940.865238773149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45940.865238773149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45940.865238773149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45940.865238773149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45940.865238773149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45940.865238773149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45940.865238773149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45940.865238773149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45940.865238773149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45940.865238773149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45940.865238773149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45940.865238773149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45940.865238773149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45940.865238773149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45940.865238773149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45940.865238773149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45940.865238773149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45940.865238773149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45940.865238773149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45940.865238773149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45940.865238773149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45940.865238773149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45940.865238773149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45940.865238773149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45940.865238773149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45940.865238773149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45940.865238773149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45940.865238773149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45940.865238773149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45940.865238773149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45940.865238773149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45940.865238773149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45940.865238773149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45940.865238773149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45940.865238773149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45940.865238773149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45940.865238773149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45940.865238773149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45940.865238773149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45940.865238773149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45940.865238773149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45940.865238773149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45940.865238773149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45940.865238773149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45940.865238773149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45940.865238773149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45940.865238773149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45940.865238773149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45940.865238773149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45940.865238773149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45940.865238773149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45940.865238773149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45940.865238773149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45940.865238773149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45940.865238773149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45940.865238773149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45940.865238773149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45940.865238773149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45940.865238773149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45940.865238773149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45940.865238773149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45940.865238773149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45940.865238773149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45940.865238773149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45940.865238773149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45940.865238773149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45940.865238773149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45940.865238773149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45940.865238773149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45940.865238773149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45940.865238773149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45940.865238773149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45940.865238773149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45940.865238773149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45940.865238773149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45940.865238773149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45940.865238773149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45940.865238773149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45940.865238773149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45940.865238773149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45940.865238773149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45940.865238773149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45940.865238773149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45940.865238773149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45940.865238773149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45940.865238773149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45940.865238773149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45940.865238773149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45940.865238773149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45940.865238773149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45940.865238773149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45940.865238773149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45940.865238773149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45940.865238773149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45940.865238773149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45940.865238773149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45940.865238773149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45940.865238773149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45940.865238773149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45940.865238773149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45940.865238773149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45940.865238773149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45940.865238773149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45940.865238773149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45940.865238773149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45940.865238773149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45940.865238773149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45940.865238773149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45940.865238773149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45940.865238773149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45940.865238773149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45940.865238773149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45940.865238773149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45940.865238773149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45940.865238773149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45940.865238773149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45940.865238773149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45940.865238773149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45940.865238773149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45940.865238773149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45940.865238773149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45940.865238773149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45940.865238773149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45940.865238773149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45940.865238773149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45940.865238773149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45940.865238773149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45940.865238773149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45940.865238773149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45940.865238773149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45940.865238773149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45940.865238773149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45940.865238773149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45940.865238773149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45940.865238773149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45940.865238773149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45940.865238773149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45940.865238773149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45940.865238773149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45940.865238773149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45940.865238773149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45940.865238773149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45940.865238773149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45940.865238773149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45940.865238773149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45940.865238773149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45940.865238773149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45940.865238773149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45940.865238773149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45940.865238773149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45940.865238773149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45940.865238773149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45940.865238773149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45940.865238773149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45940.865238773149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45940.865238773149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45940.865238773149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45940.865238773149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45940.865238773149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45940.865238773149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45940.865238773149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45940.865238773149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45940.865238773149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45940.865238773149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45940.865238773149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45940.865238773149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45940.865238773149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45940.865238773149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45940.865238773149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45940.865238773149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45940.865238773149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45940.865238773149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45940.865238773149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45940.865238773149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45940.865238773149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45940.865238773149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45940.865238773149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45940.865238773149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45940.865238773149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45940.865238773149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45940.865238773149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45940.865238773149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45940.865238773149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45940.865238773149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45940.865238773149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45940.865238773149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45940.865238773149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45940.865238773149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45940.865238773149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45940.865238773149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45940.865238773149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45940.865238773149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45940.865238773149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45940.865238773149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45940.865238773149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45940.865238773149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45940.865238773149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45940.865238773149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45940.865238773149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45940.865238773149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45940.865238773149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45940.865238773149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45940.865238773149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45940.865238773149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45940.865238773149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45940.865238773149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45940.865238773149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45940.865238773149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45940.865238773149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45940.865238773149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45940.865238773149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45940.865238773149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45940.865238773149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45940.865238773149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45940.865238773149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45940.865238773149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45940.865238773149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45940.865238773149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45940.865238773149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45940.865238773149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45940.865238773149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45940.865238773149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45940.865238773149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45940.865238773149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45940.865238773149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45940.865238773149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45940.865238773149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45940.865238773149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45940.865238773149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45940.865238773149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45940.865238773149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45940.865238773149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45940.865238773149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45940.865238773149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45940.865238773149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45940.865238773149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45940.865238773149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45940.865238773149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45940.865238773149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45940.865238773149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45940.865238773149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45940.865238773149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45940.865238773149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45940.865238773149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45940.865238773149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45940.865238773149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45940.865238773149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45940.865238773149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45940.865238773149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45940.865238773149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45940.865238773149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45940.865238773149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45940.865238773149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45940.865238773149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45940.865238773149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45940.865238773149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45940.865238773149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45940.865238773149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45940.865238773149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45940.865238773149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45940.865238773149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45940.865238773149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45940.865238773149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45940.865238773149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45940.865238773149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45940.865238773149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45940.865238773149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45940.865238773149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45940.865238773149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45940.865238773149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45940.865238773149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45940.865238773149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45940.865238773149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45940.865238773149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45940.865238773149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45940.865238773149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45940.865238773149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45940.865238773149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45940.865238773149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45940.865238773149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45940.865238773149</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45940.865238773149</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2">
        <f ca="1">IFERROR(NOW()-F2,"")</f>
        <v>49.03317858796072</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2">
        <f t="shared" ref="G3" ca="1" si="0">IFERROR(NOW()-F3,"")</f>
        <v>14.676361458332394</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45940.865238773149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45940.865238773149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45940.865238773149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45940.865238773149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45940.865238773149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45940.865238773149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45940.865238773149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45940.865238773149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45940.865238773149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45940.865238773149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45940.865238773149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45940.865238773149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45940.865238773149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45940.865238773149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45940.865238773149</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45940.865238773149</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45940.865238773149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45940.865238773149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45940.865238773149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45940.865238773149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45940.865238773149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45940.865238773149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45940.865238773149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45940.865238773149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45940.865238773149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45940.865238773149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45940.865238773149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45940.865238773149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45940.865238773149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45940.865238773149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45940.865238773149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45940.865238773149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45940.865238773149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45940.865238773149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45940.865238773149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45940.865238773149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45940.865238773149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45940.865238773149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45940.865238773149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45940.865238773149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45940.865238773149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45940.865238773149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45940.865238773149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45940.865238773149</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45940.865238773149</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45940.865238773149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45940.865238773149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45940.865238773149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45940.865238773149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45940.865238773149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45940.865238773149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45940.865238773149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45940.865238773149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45940.865238773149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45940.865238773149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45940.865238773149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45940.865238773149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45940.865238773149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45940.865238773149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45940.865238773149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45940.865238773149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45940.865238773149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45940.865238773149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45940.865238773149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45940.865238773149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45940.865238773149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45940.865238773149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45940.865238773149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45940.865238773149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45940.865238773149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45940.865238773149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45940.865238773149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45940.865238773149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45940.865238773149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45940.865238773149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45940.865238773149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45940.865238773149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45940.865238773149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45940.865238773149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45940.865238773149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45940.865238773149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45940.865238773149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45940.865238773149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45940.865238773149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45940.865238773149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45940.865238773149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45940.865238773149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45940.865238773149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45940.865238773149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45940.865238773149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45940.865238773149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45940.865238773149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45940.865238773149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45940.865238773149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45940.865238773149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45940.865238773149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45940.865238773149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45940.865238773149</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45940.865238773149</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5"/>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14.09239155092655</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1.336176273151068</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6.984266550927714</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1.0071369212964782</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39071</v>
      </c>
      <c r="B6" s="157" t="str">
        <f>IFERROR(VLOOKUP(D6,DB!A:K,11,0),"")</f>
        <v>R6</v>
      </c>
      <c r="C6" s="157">
        <v>1</v>
      </c>
      <c r="D6" s="156" t="s">
        <v>33325</v>
      </c>
      <c r="E6" s="156" t="s">
        <v>38964</v>
      </c>
      <c r="F6" s="113">
        <v>45940.650752314818</v>
      </c>
      <c r="G6" s="162">
        <f ca="1">IFERROR(NOW()-F6,"-")</f>
        <v>0.21448645833152113</v>
      </c>
      <c r="H6" s="113">
        <v>45940.45071759259</v>
      </c>
      <c r="I6" s="157" t="str">
        <f>IFERROR(VLOOKUP(D6,DB!A:F,6,0),"")</f>
        <v>Generator-SG</v>
      </c>
      <c r="J6" s="157" t="str">
        <f>IFERROR(VLOOKUP(D6,DB!A:G,7,0),"")</f>
        <v>Vandalized</v>
      </c>
      <c r="K6" s="160" t="s">
        <v>39072</v>
      </c>
      <c r="L6" s="158" t="str">
        <f>IFERROR(VLOOKUP(D6,DB!A:I,9,0),"")</f>
        <v>Latis</v>
      </c>
    </row>
    <row r="7" spans="1:16383" ht="31.5" customHeight="1">
      <c r="A7" s="110" t="s">
        <v>39073</v>
      </c>
      <c r="B7" s="157" t="str">
        <f>IFERROR(VLOOKUP(D7,DB!A:K,11,0),"")</f>
        <v>R6</v>
      </c>
      <c r="C7" s="157">
        <v>5</v>
      </c>
      <c r="D7" s="156" t="s">
        <v>38885</v>
      </c>
      <c r="E7" s="156" t="s">
        <v>38964</v>
      </c>
      <c r="F7" s="113">
        <v>45940.785937499997</v>
      </c>
      <c r="G7" s="162">
        <f ca="1">IFERROR(NOW()-F7,"-")</f>
        <v>7.9301273151941132E-2</v>
      </c>
      <c r="H7" s="113">
        <v>45940.779016203705</v>
      </c>
      <c r="I7" s="157" t="str">
        <f>IFERROR(VLOOKUP(D7,DB!A:F,6,0),"")</f>
        <v>SCECO</v>
      </c>
      <c r="J7" s="157" t="str">
        <f>IFERROR(VLOOKUP(D7,DB!A:G,7,0),"")</f>
        <v>Good</v>
      </c>
      <c r="K7" s="160" t="s">
        <v>39074</v>
      </c>
      <c r="L7" s="158" t="str">
        <f>IFERROR(VLOOKUP(D7,DB!A:I,9,0),"")</f>
        <v>Latis</v>
      </c>
    </row>
    <row r="8" spans="1:16383" ht="31.5" customHeight="1">
      <c r="A8" s="110" t="s">
        <v>39075</v>
      </c>
      <c r="B8" s="157" t="str">
        <f>IFERROR(VLOOKUP(D8,DB!A:K,11,0),"")</f>
        <v>R6</v>
      </c>
      <c r="C8" s="157">
        <v>4</v>
      </c>
      <c r="D8" s="156" t="s">
        <v>37601</v>
      </c>
      <c r="E8" s="156" t="s">
        <v>38964</v>
      </c>
      <c r="F8" s="113">
        <v>45940.810358796298</v>
      </c>
      <c r="G8" s="162">
        <f ca="1">IFERROR(NOW()-F8,"-")</f>
        <v>5.4879976851225365E-2</v>
      </c>
      <c r="H8" s="113">
        <v>45940.803784722222</v>
      </c>
      <c r="I8" s="157" t="str">
        <f>IFERROR(VLOOKUP(D8,DB!A:F,6,0),"")</f>
        <v>SCECO</v>
      </c>
      <c r="J8" s="157" t="str">
        <f>IFERROR(VLOOKUP(D8,DB!A:G,7,0),"")</f>
        <v>Vandalized</v>
      </c>
      <c r="K8" s="160" t="s">
        <v>39076</v>
      </c>
      <c r="L8" s="158" t="str">
        <f>IFERROR(VLOOKUP(D8,DB!A:I,9,0),"")</f>
        <v>Latis</v>
      </c>
    </row>
    <row r="9" spans="1:16383" ht="31.5" customHeight="1">
      <c r="A9" s="110"/>
      <c r="B9" s="157" t="str">
        <f>IFERROR(VLOOKUP(D9,DB!A:K,11,0),"")</f>
        <v/>
      </c>
      <c r="C9" s="157"/>
      <c r="D9" s="165"/>
      <c r="E9" s="158"/>
      <c r="F9" s="113"/>
      <c r="G9" s="162">
        <f ca="1">IFERROR(NOW()-F9,"-")</f>
        <v>45940.865238773149</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45940.865238773149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45940.865238773149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45940.865238773149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45940.865238773149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45940.865238773149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45940.865238773149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45940.865238773149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45940.865238773149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45940.865238773149</v>
      </c>
      <c r="H18" s="113"/>
      <c r="I18" s="157" t="str">
        <f>IFERROR(VLOOKUP(D18,DB!A:F,6,0),"")</f>
        <v/>
      </c>
      <c r="J18" s="157" t="str">
        <f>IFERROR(VLOOKUP(D18,DB!A:G,7,0),"")</f>
        <v/>
      </c>
      <c r="K18" s="160"/>
      <c r="L18" s="158" t="str">
        <f>IFERROR(VLOOKUP(D18,DB!A:I,9,0),"")</f>
        <v/>
      </c>
    </row>
    <row r="19" spans="1:12" ht="31.5" customHeight="1">
      <c r="A19" s="110"/>
      <c r="B19" s="109" t="str">
        <f>IFERROR(VLOOKUP(D19,DB!A:K,11,0),"")</f>
        <v/>
      </c>
      <c r="C19" s="111"/>
      <c r="D19" s="109"/>
      <c r="E19" s="112"/>
      <c r="F19" s="113"/>
      <c r="G19" s="81">
        <f ca="1">IFERROR(NOW()-F19,"-")</f>
        <v>45940.865238773149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45940.865238773149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45940.865238773149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45940.865238773149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45940.865238773149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45940.865238773149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45940.865238773149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45940.865238773149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45940.865238773149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45940.865238773149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45940.865238773149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45940.865238773149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45940.865238773149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45940.865238773149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45940.865238773149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45940.865238773149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45940.865238773149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45940.865238773149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45940.865238773149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45940.865238773149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45940.865238773149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45940.865238773149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45940.865238773149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45940.865238773149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45940.865238773149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45940.865238773149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45940.865238773149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45940.865238773149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45940.865238773149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45940.865238773149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45940.865238773149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45940.865238773149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45940.865238773149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45940.865238773149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45940.865238773149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45940.865238773149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45940.865238773149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45940.865238773149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45940.865238773149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45940.865238773149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45940.865238773149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45940.865238773149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45940.865238773149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45940.865238773149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45940.865238773149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45940.865238773149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45940.865238773149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45940.865238773149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45940.865238773149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45940.865238773149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45940.865238773149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45940.865238773149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45940.865238773149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45940.865238773149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45940.865238773149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45940.865238773149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45940.865238773149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45940.865238773149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45940.865238773149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45940.865238773149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45940.865238773149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45940.865238773149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45940.865238773149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45940.865238773149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45940.865238773149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45940.865238773149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45940.865238773149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45940.865238773149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45940.865238773149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45940.865238773149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45940.865238773149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45940.865238773149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45940.865238773149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45940.865238773149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45940.865238773149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45940.865238773149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45940.865238773149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45940.865238773149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45940.865238773149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45940.865238773149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45940.865238773149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45940.865238773149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45940.865238773149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45940.865238773149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45940.865238773149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45940.865238773149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45940.865238773149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45940.865238773149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45940.865238773149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45940.865238773149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45940.865238773149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45940.865238773149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45940.865238773149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45940.865238773149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45940.865238773149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45940.865238773149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45940.865238773149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45940.865238773149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45940.865238773149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45940.865238773149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45940.865238773149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45940.865238773149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45940.865238773149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45940.865238773149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45940.865238773149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45940.865238773149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45940.865238773149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45940.865238773149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45940.865238773149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45940.865238773149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45940.865238773149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45940.865238773149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45940.865238773149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45940.865238773149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45940.865238773149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45940.865238773149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45940.865238773149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45940.865238773149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45940.865238773149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45940.865238773149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45940.865238773149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45940.865238773149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45940.865238773149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45940.865238773149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45940.865238773149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45940.865238773149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45940.865238773149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45940.865238773149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45940.865238773149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45940.865238773149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45940.865238773149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45940.865238773149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45940.865238773149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45940.865238773149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45940.865238773149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45940.865238773149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45940.865238773149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45940.865238773149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45940.865238773149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45940.865238773149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45940.865238773149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45940.865238773149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45940.865238773149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45940.865238773149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45940.865238773149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45940.865238773149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45940.865238773149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45940.865238773149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45940.865238773149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45940.865238773149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45940.865238773149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45940.865238773149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45940.865238773149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45940.865238773149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45940.865238773149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45940.865238773149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45940.865238773149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45940.865238773149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45940.865238773149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45940.865238773149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45940.865238773149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45940.865238773149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45940.865238773149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45940.865238773149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45940.865238773149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45940.865238773149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45940.865238773149</v>
      </c>
      <c r="H185" s="113"/>
      <c r="I185" s="109" t="str">
        <f>IFERROR(VLOOKUP(D185,DB!A:F,6,0),"")</f>
        <v/>
      </c>
      <c r="J185" s="108" t="str">
        <f>IFERROR(VLOOKUP(D185,DB!A:G,7,0),"")</f>
        <v/>
      </c>
      <c r="K185" s="114"/>
      <c r="L185" s="115" t="str">
        <f>IFERROR(VLOOKUP(D185,DB!A:I,9,0),"")</f>
        <v/>
      </c>
    </row>
  </sheetData>
  <dataValidations count="2">
    <dataValidation allowBlank="1" showInputMessage="1" showErrorMessage="1" sqref="E1" xr:uid="{380493DB-286A-4683-AF55-C78F04945A49}"/>
    <dataValidation type="list" allowBlank="1" showInputMessage="1" showErrorMessage="1" sqref="E3 E5:E18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2025-10-10T17:46:15Z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