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17" documentId="13_ncr:1_{F6CB121F-512D-4AA6-A0C1-0FB36C537598}" xr6:coauthVersionLast="47" xr6:coauthVersionMax="47" xr10:uidLastSave="{53CCC6EC-A204-4CD1-A2F1-952CEABB8BA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J28" i="6"/>
  <c r="J2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<sst xmlns="http://schemas.openxmlformats.org/spreadsheetml/2006/main" count="178588" uniqueCount="39076">
  <si>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</si>
  <si>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</si>
  <si>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</si>
  <si>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</si>
  <si>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</si>
  <si>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</si>
  <si>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</si>
  <si>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</si>
  <si>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</si>
  <si>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</si>
  <si>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</si>
  <si>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</si>
  <si>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</si>
  <si>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</si>
  <si>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</si>
  <si>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</si>
  <si>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</si>
  <si>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</si>
  <si>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</si>
  <si>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</si>
  <si>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</si>
  <si>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</si>
  <si>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</si>
  <si>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</si>
  <si>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</si>
  <si>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</si>
  <si>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</si>
  <si>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</si>
  <si>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</si>
  <si>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</si>
  <si>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</si>
  <si>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</si>
  <si>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</si>
  <si>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</si>
  <si>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</si>
  <si>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</si>
  <si>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</si>
  <si>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</si>
  <si>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</si>
  <si>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</si>
  <si>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</si>
  <si>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</si>
  <si>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</si>
  <si>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</si>
  <si>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</si>
  <si>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</si>
  <si>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</si>
  <si>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</si>
  <si>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</si>
  <si>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</si>
  <si>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</si>
  <si>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</si>
  <si>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</si>
  <si>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</si>
  <si>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</si>
  <si>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</si>
  <si>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</si>
  <si>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</si>
  <si>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</si>
  <si>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</si>
  <si>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</si>
  <si>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</si>
  <si>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</si>
  <si>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</si>
  <si>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</si>
  <si>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</si>
  <si>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</si>
  <si>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</si>
  <si>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</si>
  <si>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</si>
  <si>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</si>
  <si>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</si>
  <si>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</si>
  <si>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</si>
  <si>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</si>
  <si>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</si>
  <si>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</si>
  <si>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</si>
  <si>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</si>
  <si>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</si>
  <si>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</si>
  <si>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</si>
  <si>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</si>
  <si>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</si>
  <si>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</si>
  <si>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</si>
  <si>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</si>
  <si>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</si>
  <si>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</si>
  <si>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</si>
  <si>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</si>
  <si>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</si>
  <si>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</si>
  <si>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</si>
  <si>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</si>
  <si>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</si>
  <si>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</si>
  <si>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</si>
  <si>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</si>
  <si>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</si>
  <si>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</si>
  <si>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</si>
  <si>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</si>
  <si>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</si>
  <si>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</si>
  <si>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</si>
  <si>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</si>
  <si>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</si>
  <si>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</si>
  <si>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</si>
  <si>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</si>
  <si>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</si>
  <si>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</si>
  <si>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</si>
  <si>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</si>
  <si>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</si>
  <si>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</si>
  <si>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</si>
  <si>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</si>
  <si>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</si>
  <si>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</si>
  <si>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</si>
  <si>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</si>
  <si>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</si>
  <si>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</si>
  <si>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</si>
  <si>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</si>
  <si>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</si>
  <si>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</si>
  <si>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</si>
  <si>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</si>
  <si>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</si>
  <si>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</si>
  <si>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</si>
  <si>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</si>
  <si>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</si>
  <si>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</si>
  <si>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</si>
  <si>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</si>
  <si>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</si>
  <si>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</si>
  <si>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</si>
  <si>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</si>
  <si>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</si>
  <si>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</si>
  <si>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</si>
  <si>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</si>
  <si>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</si>
  <si>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</si>
  <si>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</si>
  <si>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</si>
  <si>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</si>
  <si>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</si>
  <si>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</si>
  <si>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</si>
  <si>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</si>
  <si>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</si>
  <si>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</si>
  <si>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</si>
  <si>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</si>
  <si>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</si>
  <si>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</si>
  <si>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</si>
  <si>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</si>
  <si>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</si>
  <si>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</si>
  <si>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</si>
  <si>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</si>
  <si>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</si>
  <si>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</si>
  <si>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</si>
  <si>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</si>
  <si>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</si>
  <si>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</si>
  <si>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</si>
  <si>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</si>
  <si>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</si>
  <si>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</si>
  <si>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</si>
  <si>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</si>
  <si>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</si>
  <si>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</si>
  <si>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</si>
  <si>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</si>
  <si>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</si>
  <si>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</si>
  <si>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</si>
  <si>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</si>
  <si>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</si>
  <si>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</si>
  <si>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</si>
  <si>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</si>
  <si>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</si>
  <si>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</si>
  <si>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</si>
  <si>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</si>
  <si>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</si>
  <si>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</si>
  <si>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</si>
  <si>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</si>
  <si>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</si>
  <si>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</si>
  <si>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</si>
  <si>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</si>
  <si>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</si>
  <si>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</si>
  <si>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</si>
  <si>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</si>
  <si>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</si>
  <si>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</si>
  <si>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</si>
  <si>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</si>
  <si>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</si>
  <si>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</si>
  <si>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</si>
  <si>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</si>
  <si>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</si>
  <si>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</si>
  <si>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</si>
  <si>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</si>
  <si>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</si>
  <si>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</si>
  <si>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</si>
  <si>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</si>
  <si>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</si>
  <si>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</si>
  <si>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</si>
  <si>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</si>
  <si>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</si>
  <si>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</si>
  <si>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</si>
  <si>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</si>
  <si>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</si>
  <si>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</si>
  <si>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</si>
  <si>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</si>
  <si>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</si>
  <si>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</si>
  <si>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</si>
  <si>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</si>
  <si>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</si>
  <si>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</si>
  <si>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</si>
  <si>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</si>
  <si>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</si>
  <si>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</si>
  <si>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</si>
  <si>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</si>
  <si>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</si>
  <si>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</si>
  <si>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</si>
  <si>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</si>
  <si>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</si>
  <si>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</si>
  <si>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</si>
  <si>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</si>
  <si>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</si>
  <si>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</si>
  <si>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</si>
  <si>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</si>
  <si>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</si>
  <si>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</si>
  <si>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</si>
  <si>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</si>
  <si>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</si>
  <si>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</si>
  <si>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</si>
  <si>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</si>
  <si>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</si>
  <si>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</si>
  <si>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</si>
  <si>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</si>
  <si>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</si>
  <si>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</si>
  <si>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</si>
  <si>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</si>
  <si>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</si>
  <si>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</si>
  <si>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</si>
  <si>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</si>
  <si>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</si>
  <si>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</si>
  <si>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</si>
  <si>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</si>
  <si>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</si>
  <si>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</si>
  <si>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</si>
  <si>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</si>
  <si>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</si>
  <si>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</si>
  <si>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</si>
  <si>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</si>
  <si>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</si>
  <si>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</si>
  <si>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</si>
  <si>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</si>
  <si>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</si>
  <si>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</si>
  <si>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</si>
  <si>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</si>
  <si>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</si>
  <si>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</si>
  <si>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</si>
  <si>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</si>
  <si>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</si>
  <si>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</si>
  <si>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</si>
  <si>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</si>
  <si>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</si>
  <si>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</si>
  <si>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</si>
  <si>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</si>
  <si>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</si>
  <si>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</si>
  <si>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</si>
  <si>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</si>
  <si>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</si>
  <si>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</si>
  <si>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</si>
  <si>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</si>
  <si>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</si>
  <si>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</si>
  <si>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</si>
  <si>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</si>
  <si>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</si>
  <si>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</si>
  <si>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</si>
  <si>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</si>
  <si>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</si>
  <si>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</si>
  <si>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</si>
  <si>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</si>
  <si>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</si>
  <si>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</si>
  <si>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</si>
  <si>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</si>
  <si>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</si>
  <si>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</si>
  <si>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</si>
  <si>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</si>
  <si>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</si>
  <si>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</si>
  <si>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</si>
  <si>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</si>
  <si>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</si>
  <si>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</si>
  <si>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</si>
  <si>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</si>
  <si>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</si>
  <si>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</si>
  <si>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</si>
  <si>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</si>
  <si>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</si>
  <si>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</si>
  <si>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</si>
  <si>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</si>
  <si>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</si>
  <si>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</si>
  <si>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</si>
  <si>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</si>
  <si>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</si>
  <si>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</si>
  <si>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</si>
  <si>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</si>
  <si>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</si>
  <si>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</si>
  <si>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</si>
  <si>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</si>
  <si>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</si>
  <si>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</si>
  <si>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</si>
  <si>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</si>
  <si>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</si>
  <si>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</si>
  <si>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</si>
  <si>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</si>
  <si>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</si>
  <si>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</si>
  <si>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</si>
  <si>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</si>
  <si>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</si>
  <si>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</si>
  <si>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</si>
  <si>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</si>
  <si>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</si>
  <si>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</si>
  <si>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</si>
  <si>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</si>
  <si>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</si>
  <si>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</si>
  <si>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</si>
  <si>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</si>
  <si>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</si>
  <si>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</si>
  <si>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</si>
  <si>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</si>
  <si>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</si>
  <si>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</si>
  <si>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</si>
  <si>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</si>
  <si>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</si>
  <si>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</si>
  <si>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</si>
  <si>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</si>
  <si>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</si>
  <si>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</si>
  <si>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</si>
  <si>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</si>
  <si>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</si>
  <si>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</si>
  <si>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</si>
  <si>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</si>
  <si>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</si>
  <si>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</si>
  <si>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</si>
  <si>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</si>
  <si>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</si>
  <si>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</si>
  <si>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</si>
  <si>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</si>
  <si>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</si>
  <si>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</si>
  <si>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</si>
  <si>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</si>
  <si>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</si>
  <si>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</si>
  <si>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</si>
  <si>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</si>
  <si>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</si>
  <si>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</si>
  <si>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</si>
  <si>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</si>
  <si>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</si>
  <si>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</si>
  <si>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</si>
  <si>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</si>
  <si>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</si>
  <si>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</si>
  <si>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</si>
  <si>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</si>
  <si>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</si>
  <si>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</si>
  <si>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</si>
  <si>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</si>
  <si>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</si>
  <si>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</si>
  <si>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</si>
  <si>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</si>
  <si>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</si>
  <si>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</si>
  <si>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</si>
  <si>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</si>
  <si>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</si>
  <si>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</si>
  <si>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</si>
  <si>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</si>
  <si>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</si>
  <si>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</si>
  <si>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</si>
  <si>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</si>
  <si>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</si>
  <si>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</si>
  <si>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</si>
  <si>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</si>
  <si>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</si>
  <si>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</si>
  <si>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</si>
  <si>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</si>
  <si>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</si>
  <si>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</si>
  <si>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</si>
  <si>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</si>
  <si>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</si>
  <si>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</si>
  <si>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</si>
  <si>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</si>
  <si>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</si>
  <si>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</si>
  <si>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</si>
  <si>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</si>
  <si>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</si>
  <si>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</si>
  <si>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</si>
  <si>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</si>
  <si>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</si>
  <si>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</si>
  <si>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</si>
  <si>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</si>
  <si>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</si>
  <si>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</si>
  <si>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</si>
  <si>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</si>
  <si>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</si>
  <si>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</si>
  <si>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</si>
  <si>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</si>
  <si>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</si>
  <si>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</si>
  <si>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</si>
  <si>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</si>
  <si>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</si>
  <si>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</si>
  <si>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</si>
  <si>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</si>
  <si>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</si>
  <si>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</si>
  <si>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</si>
  <si>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</si>
  <si>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</si>
  <si>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</si>
  <si>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</si>
  <si>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</si>
  <si>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</si>
  <si>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</si>
  <si>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</si>
  <si>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</si>
  <si>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</si>
  <si>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</si>
  <si>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</si>
  <si>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</si>
  <si>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</si>
  <si>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</si>
  <si>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</si>
  <si>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</si>
  <si>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</si>
  <si>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</si>
  <si>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</si>
  <si>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</si>
  <si>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</si>
  <si>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</si>
  <si>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</si>
  <si>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</si>
  <si>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</si>
  <si>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</si>
  <si>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</si>
  <si>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</si>
  <si>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</si>
  <si>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</si>
  <si>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</si>
  <si>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</si>
  <si>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</si>
  <si>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</si>
  <si>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</si>
  <si>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</si>
  <si>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</si>
  <si>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</si>
  <si>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</si>
  <si>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</si>
  <si>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</si>
  <si>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</si>
  <si>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</si>
  <si>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</si>
  <si>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</si>
  <si>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</si>
  <si>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</si>
  <si>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</si>
  <si>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</si>
  <si>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</si>
  <si>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</si>
  <si>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</si>
  <si>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</si>
  <si>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</si>
  <si>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</si>
  <si>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</si>
  <si>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</si>
  <si>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</si>
  <si>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</si>
  <si>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</si>
  <si>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</si>
  <si>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</si>
  <si>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</si>
  <si>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</si>
  <si>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</si>
  <si>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</si>
  <si>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</si>
  <si>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</si>
  <si>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</si>
  <si>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</si>
  <si>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</si>
  <si>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</si>
  <si>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</si>
  <si>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</si>
  <si>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</si>
  <si>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</si>
  <si>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</si>
  <si>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</si>
  <si>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</si>
  <si>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</si>
  <si>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</si>
  <si>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</si>
  <si>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</si>
  <si>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</si>
  <si>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</si>
  <si>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</si>
  <si>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</si>
  <si>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</si>
  <si>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</si>
  <si>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</si>
  <si>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</si>
  <si>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</si>
  <si>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</si>
  <si>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</si>
  <si>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</si>
  <si>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</si>
  <si>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</si>
  <si>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</si>
  <si>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</si>
  <si>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</si>
  <si>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</si>
  <si>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</si>
  <si>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</si>
  <si>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</si>
  <si>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</si>
  <si>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</si>
  <si>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</si>
  <si>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</si>
  <si>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</si>
  <si>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</si>
  <si>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</si>
  <si>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</si>
  <si>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</si>
  <si>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</si>
  <si>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</si>
  <si>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</si>
  <si>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</si>
  <si>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</si>
  <si>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</si>
  <si>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</si>
  <si>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</si>
  <si>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</si>
  <si>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</si>
  <si>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</si>
  <si>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</si>
  <si>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</si>
  <si>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</si>
  <si>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</si>
  <si>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</si>
  <si>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</si>
  <si>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</si>
  <si>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</si>
  <si>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</si>
  <si>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</si>
  <si>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</si>
  <si>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</si>
  <si>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</si>
  <si>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</si>
  <si>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</si>
  <si>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</si>
  <si>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</si>
  <si>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</si>
  <si>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</si>
  <si>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</si>
  <si>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</si>
  <si>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</si>
  <si>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</si>
  <si>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</si>
  <si>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</si>
  <si>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</si>
  <si>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</si>
  <si>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</si>
  <si>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</si>
  <si>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</si>
  <si>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</si>
  <si>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</si>
  <si>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</si>
  <si>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</si>
  <si>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</si>
  <si>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</si>
  <si>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</si>
  <si>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</si>
  <si>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</si>
  <si>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</si>
  <si>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</si>
  <si>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</si>
  <si>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</si>
  <si>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</si>
  <si>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</si>
  <si>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</si>
  <si>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</si>
  <si>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</si>
  <si>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</si>
  <si>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</si>
  <si>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</si>
  <si>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</si>
  <si>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</si>
  <si>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</si>
  <si>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</si>
  <si>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</si>
  <si>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</si>
  <si>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</si>
  <si>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</si>
  <si>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</si>
  <si>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</si>
  <si>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</si>
  <si>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</si>
  <si>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</si>
  <si>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</si>
  <si>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</si>
  <si>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</si>
  <si>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</si>
  <si>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</si>
  <si>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</si>
  <si>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</si>
  <si>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</si>
  <si>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</si>
  <si>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</si>
  <si>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</si>
  <si>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</si>
  <si>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</si>
  <si>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</si>
  <si>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</si>
  <si>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</si>
  <si>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</si>
  <si>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</si>
  <si>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</si>
  <si>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</si>
  <si>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</si>
  <si>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</si>
  <si>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</si>
  <si>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</si>
  <si>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</si>
  <si>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</si>
  <si>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</si>
  <si>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</si>
  <si>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</si>
  <si>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</si>
  <si>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</si>
  <si>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</si>
  <si>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</si>
  <si>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</si>
  <si>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</si>
  <si>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</si>
  <si>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</si>
  <si>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</si>
  <si>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</si>
  <si>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</si>
  <si>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</si>
  <si>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</si>
  <si>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</si>
  <si>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</si>
  <si>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</si>
  <si>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</si>
  <si>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</si>
  <si>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</si>
  <si>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</si>
  <si>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</si>
  <si>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</si>
  <si>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</si>
  <si>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</si>
  <si>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</si>
  <si>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</si>
  <si>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</si>
  <si>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</si>
  <si>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</si>
  <si>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</si>
  <si>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</si>
  <si>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</si>
  <si>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</si>
  <si>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</si>
  <si>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</si>
  <si>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</si>
  <si>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</si>
  <si>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</si>
  <si>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</si>
  <si>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</si>
  <si>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</si>
  <si>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</si>
  <si>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</si>
  <si>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</si>
  <si>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</si>
  <si>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</si>
  <si>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</si>
  <si>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</si>
  <si>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</si>
  <si>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</si>
  <si>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</si>
  <si>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</si>
  <si>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</si>
  <si>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</si>
  <si>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</si>
  <si>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</si>
  <si>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</si>
  <si>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</si>
  <si>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</si>
  <si>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</si>
  <si>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</si>
  <si>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</si>
  <si>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</si>
  <si>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</si>
  <si>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</si>
  <si>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</si>
  <si>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</si>
  <si>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</si>
  <si>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</si>
  <si>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</si>
  <si>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</si>
  <si>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</si>
  <si>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</si>
  <si>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</si>
  <si>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</si>
  <si>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</si>
  <si>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</si>
  <si>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</si>
  <si>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</si>
  <si>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</si>
  <si>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</si>
  <si>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</si>
  <si>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</si>
  <si>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</si>
  <si>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</si>
  <si>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</si>
  <si>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</si>
  <si>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</si>
  <si>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</si>
  <si>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</si>
  <si>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</si>
  <si>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</si>
  <si>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</si>
  <si>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</si>
  <si>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</si>
  <si>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</si>
  <si>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</si>
  <si>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</si>
  <si>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</si>
  <si>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</si>
  <si>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</si>
  <si>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</si>
  <si>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</si>
  <si>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</si>
  <si>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</si>
  <si>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</si>
  <si>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</si>
  <si>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</si>
  <si>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</si>
  <si>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</si>
  <si>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</si>
  <si>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</si>
  <si>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</si>
  <si>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</si>
  <si>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</si>
  <si>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</si>
  <si>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</si>
  <si>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</si>
  <si>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</si>
  <si>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</si>
  <si>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</si>
  <si>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</si>
  <si>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</si>
  <si>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</si>
  <si>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</si>
  <si>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</si>
  <si>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</si>
  <si>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</si>
  <si>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</si>
  <si>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</si>
  <si>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</si>
  <si>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</si>
  <si>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</si>
  <si>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</si>
  <si>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</si>
  <si>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</si>
  <si>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</si>
  <si>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</si>
  <si>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</si>
  <si>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</si>
  <si>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</si>
  <si>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</si>
  <si>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</si>
  <si>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</si>
  <si>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</si>
  <si>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</si>
  <si>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</si>
  <si>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</si>
  <si>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</si>
  <si>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</si>
  <si>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</si>
  <si>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</si>
  <si>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</si>
  <si>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</si>
  <si>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</si>
  <si>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</si>
  <si>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</si>
  <si>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</si>
  <si>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</si>
  <si>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</si>
  <si>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</si>
  <si>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</si>
  <si>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</si>
  <si>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</si>
  <si>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</si>
  <si>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</si>
  <si>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</si>
  <si>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</si>
  <si>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</si>
  <si>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</si>
  <si>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</si>
  <si>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</si>
  <si>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</si>
  <si>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</si>
  <si>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</si>
  <si>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</si>
  <si>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</si>
  <si>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</si>
  <si>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</si>
  <si>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</si>
  <si>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</si>
  <si>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</si>
  <si>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</si>
  <si>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</si>
  <si>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</si>
  <si>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</si>
  <si>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</si>
  <si>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</si>
  <si>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</si>
  <si>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</si>
  <si>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</si>
  <si>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</si>
  <si>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</si>
  <si>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</si>
  <si>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</si>
  <si>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</si>
  <si>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</si>
  <si>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</si>
  <si>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</si>
  <si>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</si>
  <si>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</si>
  <si>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</si>
  <si>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</si>
  <si>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</si>
  <si>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</si>
  <si>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</si>
  <si>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</si>
  <si>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</si>
  <si>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</si>
  <si>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</si>
  <si>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</si>
  <si>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</si>
  <si>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</si>
  <si>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</si>
  <si>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</si>
  <si>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</si>
  <si>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</si>
  <si>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</si>
  <si>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</si>
  <si>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</si>
  <si>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</si>
  <si>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</si>
  <si>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</si>
  <si>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</si>
  <si>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</si>
  <si>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</si>
  <si>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</si>
  <si>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</si>
  <si>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</si>
  <si>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</si>
  <si>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</si>
  <si>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</si>
  <si>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</si>
  <si>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</si>
  <si>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</si>
  <si>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</si>
  <si>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</si>
  <si>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</si>
  <si>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</si>
  <si>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</si>
  <si>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</si>
  <si>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</si>
  <si>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</si>
  <si>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</si>
  <si>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</si>
  <si>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</si>
  <si>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</si>
  <si>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</si>
  <si>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</si>
  <si>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</si>
  <si>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</si>
  <si>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</si>
  <si>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</si>
  <si>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</si>
  <si>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</si>
  <si>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</si>
  <si>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</si>
  <si>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</si>
  <si>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</si>
  <si>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</si>
  <si>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</si>
  <si>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</si>
  <si>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</si>
  <si>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</si>
  <si>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</si>
  <si>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</si>
  <si>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</si>
  <si>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</si>
  <si>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</si>
  <si>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</si>
  <si>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</si>
  <si>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</si>
  <si>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</si>
  <si>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</si>
  <si>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</si>
  <si>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</si>
  <si>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</si>
  <si>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</si>
  <si>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</si>
  <si>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</si>
  <si>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</si>
  <si>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</si>
  <si>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</si>
  <si>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</si>
  <si>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</si>
  <si>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</si>
  <si>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</si>
  <si>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</si>
  <si>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</si>
  <si>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</si>
  <si>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</si>
  <si>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</si>
  <si>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</si>
  <si>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</si>
  <si>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</si>
  <si>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</si>
  <si>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</si>
  <si>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</si>
  <si>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</si>
  <si>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</si>
  <si>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</si>
  <si>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</si>
  <si>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</si>
  <si>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</si>
  <si>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</si>
  <si>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</si>
  <si>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</si>
  <si>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</si>
  <si>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</si>
  <si>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</si>
  <si>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</si>
  <si>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</si>
  <si>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</si>
  <si>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</si>
  <si>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</si>
  <si>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</si>
  <si>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</si>
  <si>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</si>
  <si>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</si>
  <si>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</si>
  <si>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</si>
  <si>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</si>
  <si>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</si>
  <si>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</si>
  <si>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</si>
  <si>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</si>
  <si>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</si>
  <si>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</si>
  <si>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</si>
  <si>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</si>
  <si>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</si>
  <si>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</si>
  <si>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</si>
  <si>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</si>
  <si>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</si>
  <si>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</si>
  <si>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</si>
  <si>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</si>
  <si>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</si>
  <si>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</si>
  <si>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</si>
  <si>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</si>
  <si>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</si>
  <si>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</si>
  <si>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</si>
  <si>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</si>
  <si>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</si>
  <si>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</si>
  <si>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</si>
  <si>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</si>
  <si>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</si>
  <si>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</si>
  <si>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</si>
  <si>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</si>
  <si>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</si>
  <si>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</si>
  <si>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</si>
  <si>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</si>
  <si>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</si>
  <si>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</si>
  <si>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</si>
  <si>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</si>
  <si>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</si>
  <si>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</si>
  <si>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</si>
  <si>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</si>
  <si>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</si>
  <si>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</si>
  <si>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</si>
  <si>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</si>
  <si>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</si>
  <si>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</si>
  <si>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</si>
  <si>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</si>
  <si>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</si>
  <si>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</si>
  <si>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</si>
  <si>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</si>
  <si>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</si>
  <si>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</si>
  <si>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</si>
  <si>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</si>
  <si>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</si>
  <si>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</si>
  <si>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</si>
  <si>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</si>
  <si>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</si>
  <si>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</si>
  <si>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</si>
  <si>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</si>
  <si>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</si>
  <si>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</si>
  <si>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</si>
  <si>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</si>
  <si>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</si>
  <si>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</si>
  <si>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</si>
  <si>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</si>
  <si>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</si>
  <si>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</si>
  <si>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</si>
  <si>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</si>
  <si>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</si>
  <si>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</si>
  <si>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</si>
  <si>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</si>
  <si>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</si>
  <si>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</si>
  <si>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</si>
  <si>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</si>
  <si>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</si>
  <si>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</si>
  <si>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</si>
  <si>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</si>
  <si>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</si>
  <si>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</si>
  <si>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</si>
  <si>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</si>
  <si>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</si>
  <si>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</si>
  <si>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</si>
  <si>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</si>
  <si>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</si>
  <si>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</si>
  <si>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</si>
  <si>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</si>
  <si>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</si>
  <si>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</si>
  <si>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</si>
  <si>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</si>
  <si>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</si>
  <si>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</si>
  <si>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</si>
  <si>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</si>
  <si>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</si>
  <si>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</si>
  <si>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</si>
  <si>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</si>
  <si>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</si>
  <si>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</si>
  <si>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</si>
  <si>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</si>
  <si>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</si>
  <si>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</si>
  <si>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</si>
  <si>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</si>
  <si>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</si>
  <si>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</si>
  <si>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</si>
  <si>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</si>
  <si>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</si>
  <si>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</si>
  <si>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</si>
  <si>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</si>
  <si>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</si>
  <si>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</si>
  <si>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</si>
  <si>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</si>
  <si>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</si>
  <si>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</si>
  <si>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</si>
  <si>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</si>
  <si>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</si>
  <si>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</si>
  <si>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</si>
  <si>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</si>
  <si>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</si>
  <si>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</si>
  <si>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</si>
  <si>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</si>
  <si>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</si>
  <si>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</si>
  <si>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</si>
  <si>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</si>
  <si>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</si>
  <si>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</si>
  <si>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</si>
  <si>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</si>
  <si>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</si>
  <si>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</si>
  <si>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</si>
  <si>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</si>
  <si>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</si>
  <si>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</si>
  <si>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</si>
  <si>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</si>
  <si>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</si>
  <si>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</si>
  <si>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</si>
  <si>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</si>
  <si>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</si>
  <si>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</si>
  <si>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</si>
  <si>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</si>
  <si>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</si>
  <si>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</si>
  <si>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</si>
  <si>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</si>
  <si>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</si>
  <si>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</si>
  <si>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</si>
  <si>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</si>
  <si>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</si>
  <si>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</si>
  <si>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</si>
  <si>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</si>
  <si>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</si>
  <si>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</si>
  <si>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</si>
  <si>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</si>
  <si>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</si>
  <si>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</si>
  <si>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</si>
  <si>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</si>
  <si>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</si>
  <si>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</si>
  <si>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</si>
  <si>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</si>
  <si>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</si>
  <si>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</si>
  <si>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</si>
  <si>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</si>
  <si>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</si>
  <si>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</si>
  <si>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</si>
  <si>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</si>
  <si>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</si>
  <si>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</si>
  <si>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</si>
  <si>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</si>
  <si>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</si>
  <si>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</si>
  <si>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</si>
  <si>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</si>
  <si>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</si>
  <si>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</si>
  <si>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</si>
  <si>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</si>
  <si>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</si>
  <si>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</si>
  <si>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</si>
  <si>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</si>
  <si>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</si>
  <si>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</si>
  <si>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</si>
  <si>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</si>
  <si>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</si>
  <si>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</si>
  <si>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</si>
  <si>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</si>
  <si>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</si>
  <si>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</si>
  <si>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</si>
  <si>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</si>
  <si>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</si>
  <si>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</si>
  <si>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</si>
  <si>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</si>
  <si>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</si>
  <si>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</si>
  <si>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</si>
  <si>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</si>
  <si>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</si>
  <si>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</si>
  <si>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</si>
  <si>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</si>
  <si>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</si>
  <si>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</si>
  <si>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</si>
  <si>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</si>
  <si>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</si>
  <si>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</si>
  <si>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</si>
  <si>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</si>
  <si>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</si>
  <si>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</si>
  <si>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</si>
  <si>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</si>
  <si>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</si>
  <si>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</si>
  <si>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</si>
  <si>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</si>
  <si>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</si>
  <si>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</si>
  <si>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</si>
  <si>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</si>
  <si>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</si>
  <si>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</si>
  <si>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</si>
  <si>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</si>
  <si>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</si>
  <si>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</si>
  <si>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</si>
  <si>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</si>
  <si>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</si>
  <si>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</si>
  <si>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</si>
  <si>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</si>
  <si>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</si>
  <si>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</si>
  <si>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</si>
  <si>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</si>
  <si>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</si>
  <si>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</si>
  <si>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</si>
  <si>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</si>
  <si>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</si>
  <si>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</si>
  <si>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</si>
  <si>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</si>
  <si>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</si>
  <si>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</si>
  <si>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</si>
  <si>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</si>
  <si>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</si>
  <si>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</si>
  <si>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</si>
  <si>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</si>
  <si>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</si>
  <si>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</si>
  <si>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</si>
  <si>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</si>
  <si>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</si>
  <si>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</si>
  <si>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</si>
  <si>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</si>
  <si>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</si>
  <si>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</si>
  <si>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</si>
  <si>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</si>
  <si>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</si>
  <si>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</si>
  <si>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</si>
  <si>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</si>
  <si>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</si>
  <si>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</si>
  <si>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</si>
  <si>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</si>
  <si>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</si>
  <si>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</si>
  <si>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</si>
  <si>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</si>
  <si>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</si>
  <si>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</si>
  <si>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</si>
  <si>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</si>
  <si>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</si>
  <si>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</si>
  <si>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</si>
  <si>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</si>
  <si>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</si>
  <si>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</si>
  <si>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</si>
  <si>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</si>
  <si>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</si>
  <si>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</si>
  <si>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</si>
  <si>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</si>
  <si>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</si>
  <si>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</si>
  <si>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</si>
  <si>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</si>
  <si>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</si>
  <si>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</si>
  <si>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</si>
  <si>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</si>
  <si>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</si>
  <si>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</si>
  <si>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</si>
  <si>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</si>
  <si>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</si>
  <si>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</si>
  <si>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</si>
  <si>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</si>
  <si>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</si>
  <si>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</si>
  <si>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</si>
  <si>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</si>
  <si>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</si>
  <si>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</si>
  <si>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</si>
  <si>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</si>
  <si>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</si>
  <si>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</si>
  <si>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</si>
  <si>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</si>
  <si>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</si>
  <si>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</si>
  <si>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</si>
  <si>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</si>
  <si>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</si>
  <si>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</si>
  <si>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</si>
  <si>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</si>
  <si>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</si>
  <si>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</si>
  <si>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</si>
  <si>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</si>
  <si>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</si>
  <si>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</si>
  <si>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</si>
  <si>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</si>
  <si>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</si>
  <si>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</si>
  <si>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</si>
  <si>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</si>
  <si>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</si>
  <si>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</si>
  <si>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</si>
  <si>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</si>
  <si>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</si>
  <si>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</si>
  <si>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</si>
  <si>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</si>
  <si>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</si>
  <si>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</si>
  <si>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</si>
  <si>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</si>
  <si>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</si>
  <si>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</si>
  <si>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</si>
  <si>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</si>
  <si>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</si>
  <si>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</si>
  <si>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</si>
  <si>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</si>
  <si>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</si>
  <si>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</si>
  <si>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</si>
  <si>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</si>
  <si>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</si>
  <si>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</si>
  <si>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</si>
  <si>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</si>
  <si>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</si>
  <si>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</si>
  <si>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</si>
  <si>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</si>
  <si>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</si>
  <si>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</si>
  <si>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</si>
  <si>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</si>
  <si>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</si>
  <si>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</si>
  <si>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</si>
  <si>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</si>
  <si>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</si>
  <si>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</si>
  <si>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</si>
  <si>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</si>
  <si>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</si>
  <si>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</si>
  <si>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</si>
  <si>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</si>
  <si>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</si>
  <si>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</si>
  <si>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</si>
  <si>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</si>
  <si>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</si>
  <si>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</si>
  <si>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</si>
  <si>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</si>
  <si>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</si>
  <si>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</si>
  <si>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</si>
  <si>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</si>
  <si>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</si>
  <si>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</si>
  <si>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</si>
  <si>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</si>
  <si>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</si>
  <si>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</si>
  <si>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</si>
  <si>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</si>
  <si>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</si>
  <si>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</si>
  <si>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</si>
  <si>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</si>
  <si>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</si>
  <si>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</si>
  <si>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</si>
  <si>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</si>
  <si>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</si>
  <si>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</si>
  <si>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</si>
  <si>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</si>
  <si>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</si>
  <si>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</si>
  <si>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</si>
  <si>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</si>
  <si>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</si>
  <si>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</si>
  <si>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</si>
  <si>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</si>
  <si>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</si>
  <si>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</si>
  <si>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</si>
  <si>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</si>
  <si>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</si>
  <si>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</si>
  <si>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</si>
  <si>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</si>
  <si>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</si>
  <si>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</si>
  <si>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</si>
  <si>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</si>
  <si>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</si>
  <si>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</si>
  <si>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</si>
  <si>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</si>
  <si>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</si>
  <si>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</si>
  <si>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</si>
  <si>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</si>
  <si>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</si>
  <si>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</si>
  <si>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</si>
  <si>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</si>
  <si>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</si>
  <si>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</si>
  <si>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</si>
  <si>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</si>
  <si>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</si>
  <si>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</si>
  <si>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</si>
  <si>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</si>
  <si>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</si>
  <si>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</si>
  <si>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</si>
  <si>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</si>
  <si>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</si>
  <si>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</si>
  <si>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</si>
  <si>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</si>
  <si>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</si>
  <si>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</si>
  <si>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</si>
  <si>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</si>
  <si>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</si>
  <si>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</si>
  <si>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</si>
  <si>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</si>
  <si>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</si>
  <si>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</si>
  <si>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</si>
  <si>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</si>
  <si>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</si>
  <si>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</si>
  <si>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</si>
  <si>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</si>
  <si>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</si>
  <si>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</si>
  <si>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</si>
  <si>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</si>
  <si>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</si>
  <si>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</si>
  <si>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</si>
  <si>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</si>
  <si>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</si>
  <si>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</si>
  <si>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</si>
  <si>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</si>
  <si>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</si>
  <si>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</si>
  <si>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</si>
  <si>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</si>
  <si>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</si>
  <si>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</si>
  <si>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</si>
  <si>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</si>
  <si>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</si>
  <si>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</si>
  <si>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</si>
  <si>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</si>
  <si>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</si>
  <si>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</si>
  <si>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</si>
  <si>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</si>
  <si>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</si>
  <si>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</si>
  <si>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</si>
  <si>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</si>
  <si>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</si>
  <si>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</si>
  <si>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</si>
  <si>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</si>
  <si>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</si>
  <si>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</si>
  <si>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</si>
  <si>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</si>
  <si>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</si>
  <si>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</si>
  <si>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</si>
  <si>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</si>
  <si>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</si>
  <si>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</si>
  <si>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</si>
  <si>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</si>
  <si>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</si>
  <si>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</si>
  <si>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</si>
  <si>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</si>
  <si>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</si>
  <si>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</si>
  <si>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</si>
  <si>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</si>
  <si>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</si>
  <si>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</si>
  <si>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</si>
  <si>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</si>
  <si>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</si>
  <si>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</si>
  <si>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</si>
  <si>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</si>
  <si>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</si>
  <si>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</si>
  <si>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</si>
  <si>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</si>
  <si>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</si>
  <si>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</si>
  <si>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</si>
  <si>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</si>
  <si>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</si>
  <si>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</si>
  <si>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</si>
  <si>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</si>
  <si>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</si>
  <si>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</si>
  <si>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</si>
  <si>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</si>
  <si>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</si>
  <si>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</si>
  <si>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</si>
  <si>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</si>
  <si>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</si>
  <si>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</si>
  <si>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</si>
  <si>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</si>
  <si>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</si>
  <si>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</si>
  <si>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</si>
  <si>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</si>
  <si>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</si>
  <si>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</si>
  <si>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</si>
  <si>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</si>
  <si>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</si>
  <si>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</si>
  <si>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</si>
  <si>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</si>
  <si>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</si>
  <si>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</si>
  <si>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</si>
  <si>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</si>
  <si>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</si>
  <si>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</si>
  <si>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</si>
  <si>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</si>
  <si>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</si>
  <si>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</si>
  <si>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</si>
  <si>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</si>
  <si>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</si>
  <si>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</si>
  <si>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</si>
  <si>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</si>
  <si>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</si>
  <si>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</si>
  <si>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</si>
  <si>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</si>
  <si>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</si>
  <si>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</si>
  <si>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</si>
  <si>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</si>
  <si>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</si>
  <si>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</si>
  <si>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</si>
  <si>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</si>
  <si>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</si>
  <si>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</si>
  <si>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</si>
  <si>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</si>
  <si>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</si>
  <si>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</si>
  <si>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</si>
  <si>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</si>
  <si>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</si>
  <si>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</si>
  <si>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</si>
  <si>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</si>
  <si>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</si>
  <si>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</si>
  <si>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</si>
  <si>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</si>
  <si>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</si>
  <si>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</si>
  <si>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</si>
  <si>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</si>
  <si>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</si>
  <si>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</si>
  <si>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</si>
  <si>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</si>
  <si>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</si>
  <si>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</si>
  <si>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</si>
  <si>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</si>
  <si>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</si>
  <si>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</si>
  <si>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</si>
  <si>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</si>
  <si>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</si>
  <si>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</si>
  <si>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</si>
  <si>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</si>
  <si>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</si>
  <si>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</si>
  <si>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</si>
  <si>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</si>
  <si>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</si>
  <si>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</si>
  <si>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</si>
  <si>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</si>
  <si>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</si>
  <si>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</si>
  <si>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</si>
  <si>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</si>
  <si>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</si>
  <si>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</si>
  <si>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</si>
  <si>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</si>
  <si>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</si>
  <si>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</si>
  <si>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</si>
  <si>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</si>
  <si>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</si>
  <si>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</si>
  <si>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</si>
  <si>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</si>
  <si>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</si>
  <si>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</si>
  <si>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</si>
  <si>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</si>
  <si>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</si>
  <si>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</si>
  <si>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</si>
  <si>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</si>
  <si>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</si>
  <si>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</si>
  <si>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</si>
  <si>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</si>
  <si>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</si>
  <si>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</si>
  <si>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</si>
  <si>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</si>
  <si>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</si>
  <si>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</si>
  <si>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</si>
  <si>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</si>
  <si>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</si>
  <si>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</si>
  <si>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</si>
  <si>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</si>
  <si>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</si>
  <si>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</si>
  <si>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</si>
  <si>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</si>
  <si>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</si>
  <si>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</si>
  <si>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</si>
  <si>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</si>
  <si>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</si>
  <si>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</si>
  <si>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</si>
  <si>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</si>
  <si>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</si>
  <si>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</si>
  <si>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</si>
  <si>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</si>
  <si>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</si>
  <si>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</si>
  <si>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</si>
  <si>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</si>
  <si>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</si>
  <si>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</si>
  <si>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</si>
  <si>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</si>
  <si>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</si>
  <si>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</si>
  <si>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</si>
  <si>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</si>
  <si>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</si>
  <si>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</si>
  <si>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</si>
  <si>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</si>
  <si>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</si>
  <si>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</si>
  <si>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</si>
  <si>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</si>
  <si>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</si>
  <si>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</si>
  <si>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</si>
  <si>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</si>
  <si>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</si>
  <si>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</si>
  <si>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</si>
  <si>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</si>
  <si>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</si>
  <si>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</si>
  <si>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</si>
  <si>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</si>
  <si>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</si>
  <si>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</si>
  <si>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</si>
  <si>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</si>
  <si>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</si>
  <si>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</si>
  <si>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</si>
  <si>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</si>
  <si>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</si>
  <si>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</si>
  <si>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</si>
  <si>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</si>
  <si>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</si>
  <si>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</si>
  <si>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</si>
  <si>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</si>
  <si>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</si>
  <si>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</si>
  <si>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</si>
  <si>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</si>
  <si>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</si>
  <si>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</si>
  <si>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</si>
  <si>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</si>
  <si>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</si>
  <si>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</si>
  <si>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</si>
  <si>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</si>
  <si>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</si>
  <si>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</si>
  <si>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</si>
  <si>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</si>
  <si>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</si>
  <si>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</si>
  <si>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</si>
  <si>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</si>
  <si>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</si>
  <si>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</si>
  <si>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</si>
  <si>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</si>
  <si>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</si>
  <si>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</si>
  <si>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</si>
  <si>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</si>
  <si>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</si>
  <si>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</si>
  <si>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</si>
  <si>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</si>
  <si>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</si>
  <si>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</si>
  <si>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</si>
  <si>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</si>
  <si>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</si>
  <si>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</si>
  <si>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</si>
  <si>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</si>
  <si>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</si>
  <si>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</si>
  <si>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</si>
  <si>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</si>
  <si>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</si>
  <si>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</si>
  <si>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</si>
  <si>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</si>
  <si>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</si>
  <si>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</si>
  <si>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</si>
  <si>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</si>
  <si>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</si>
  <si>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</si>
  <si>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</si>
  <si>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</si>
  <si>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</si>
  <si>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</si>
  <si>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</si>
  <si>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</si>
  <si>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</si>
  <si>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</si>
  <si>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</si>
  <si>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</si>
  <si>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</si>
  <si>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</si>
  <si>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</si>
  <si>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</si>
  <si>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</si>
  <si>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</si>
  <si>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</si>
  <si>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</si>
  <si>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</si>
  <si>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</si>
  <si>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</si>
  <si>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</si>
  <si>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</si>
  <si>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</si>
  <si>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</si>
  <si>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</si>
  <si>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</si>
  <si>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</si>
  <si>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</si>
  <si>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</si>
  <si>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</si>
  <si>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</si>
  <si>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</si>
  <si>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</si>
  <si>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</si>
  <si>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</si>
  <si>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</si>
  <si>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</si>
  <si>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</si>
  <si>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</si>
  <si>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</si>
  <si>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</si>
  <si>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</si>
  <si>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</si>
  <si>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</si>
  <si>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</si>
  <si>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</si>
  <si>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</si>
  <si>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</si>
  <si>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</si>
  <si>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</si>
  <si>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</si>
  <si>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</si>
  <si>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</si>
  <si>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</si>
  <si>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</si>
  <si>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</si>
  <si>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</si>
  <si>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</si>
  <si>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</si>
  <si>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</si>
  <si>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</si>
  <si>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</si>
  <si>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</si>
  <si>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</si>
  <si>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</si>
  <si>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</si>
  <si>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</si>
  <si>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</si>
  <si>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</si>
  <si>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</si>
  <si>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</si>
  <si>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</si>
  <si>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</si>
  <si>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</si>
  <si>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</si>
  <si>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</si>
  <si>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</si>
  <si>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</si>
  <si>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</si>
  <si>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</si>
  <si>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</si>
  <si>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</si>
  <si>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</si>
  <si>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</si>
  <si>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</si>
  <si>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</si>
  <si>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</si>
  <si>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</si>
  <si>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</si>
  <si>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</si>
  <si>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</si>
  <si>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</si>
  <si>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</si>
  <si>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</si>
  <si>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</si>
  <si>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</si>
  <si>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</si>
  <si>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</si>
  <si>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</si>
  <si>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</si>
  <si>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</si>
  <si>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</si>
  <si>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</si>
  <si>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</si>
  <si>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</si>
  <si>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</si>
  <si>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</si>
  <si>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</si>
  <si>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</si>
  <si>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</si>
  <si>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</si>
  <si>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</si>
  <si>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</si>
  <si>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</si>
  <si>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</si>
  <si>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</si>
  <si>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</si>
  <si>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</si>
  <si>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</si>
  <si>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</si>
  <si>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</si>
  <si>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</si>
  <si>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</si>
  <si>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</si>
  <si>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</si>
  <si>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</si>
  <si>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</si>
  <si>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</si>
  <si>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</si>
  <si>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</si>
  <si>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</si>
  <si>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</si>
  <si>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</si>
  <si>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</si>
  <si>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</si>
  <si>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</si>
  <si>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</si>
  <si>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</si>
  <si>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</si>
  <si>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</si>
  <si>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</si>
  <si>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</si>
  <si>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</si>
  <si>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</si>
  <si>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</si>
  <si>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</si>
  <si>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</si>
  <si>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</si>
  <si>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</si>
  <si>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</si>
  <si>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</si>
  <si>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</si>
  <si>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</si>
  <si>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</si>
  <si>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</si>
  <si>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</si>
  <si>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</si>
  <si>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</si>
  <si>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</si>
  <si>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</si>
  <si>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</si>
  <si>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</si>
  <si>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</si>
  <si>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</si>
  <si>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</si>
  <si>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</si>
  <si>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</si>
  <si>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</si>
  <si>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</si>
  <si>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</si>
  <si>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</si>
  <si>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</si>
  <si>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</si>
  <si>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</si>
  <si>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</si>
  <si>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</si>
  <si>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</si>
  <si>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</si>
  <si>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</si>
  <si>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</si>
  <si>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</si>
  <si>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</si>
  <si>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</si>
  <si>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</si>
  <si>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</si>
  <si>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</si>
  <si>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</si>
  <si>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</si>
  <si>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</si>
  <si>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</si>
  <si>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</si>
  <si>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</si>
  <si>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</si>
  <si>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</si>
  <si>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</si>
  <si>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</si>
  <si>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</si>
  <si>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</si>
  <si>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</si>
  <si>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</si>
  <si>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</si>
  <si>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</si>
  <si>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</si>
  <si>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</si>
  <si>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</si>
  <si>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</si>
  <si>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</si>
  <si>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</si>
  <si>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</si>
  <si>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</si>
  <si>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</si>
  <si>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</si>
  <si>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</si>
  <si>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</si>
  <si>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</si>
  <si>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</si>
  <si>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</si>
  <si>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</si>
  <si>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</si>
  <si>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</si>
  <si>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</si>
  <si>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</si>
  <si>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</si>
  <si>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</si>
  <si>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</si>
  <si>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</si>
  <si>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</si>
  <si>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</si>
  <si>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</si>
  <si>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</si>
  <si>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</si>
  <si>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</si>
  <si>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</si>
  <si>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</si>
  <si>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</si>
  <si>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</si>
  <si>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</si>
  <si>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</si>
  <si>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</si>
  <si>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</si>
  <si>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</si>
  <si>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</si>
  <si>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</si>
  <si>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</si>
  <si>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</si>
  <si>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</si>
  <si>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</si>
  <si>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</si>
  <si>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</si>
  <si>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</si>
  <si>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</si>
  <si>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</si>
  <si>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</si>
  <si>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</si>
  <si>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</si>
  <si>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</si>
  <si>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</si>
  <si>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</si>
  <si>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</si>
  <si>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</si>
  <si>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</si>
  <si>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</si>
  <si>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</si>
  <si>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</si>
  <si>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</si>
  <si>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</si>
  <si>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</si>
  <si>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</si>
  <si>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</si>
  <si>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</si>
  <si>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</si>
  <si>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</si>
  <si>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</si>
  <si>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</si>
  <si>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</si>
  <si>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</si>
  <si>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</si>
  <si>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</si>
  <si>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</si>
  <si>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</si>
  <si>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</si>
  <si>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</si>
  <si>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</si>
  <si>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</si>
  <si>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</si>
  <si>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</si>
  <si>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</si>
  <si>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</si>
  <si>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</si>
  <si>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</si>
  <si>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</si>
  <si>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</si>
  <si>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</si>
  <si>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</si>
  <si>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</si>
  <si>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</si>
  <si>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</si>
  <si>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</si>
  <si>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</si>
  <si>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</si>
  <si>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</si>
  <si>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</si>
  <si>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</si>
  <si>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</si>
  <si>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</si>
  <si>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</si>
  <si>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</si>
  <si>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</si>
  <si>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</si>
  <si>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</si>
  <si>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</si>
  <si>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</si>
  <si>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</si>
  <si>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</si>
  <si>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</si>
  <si>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</si>
  <si>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</si>
  <si>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</si>
  <si>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</si>
  <si>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</si>
  <si>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</si>
  <si>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</si>
  <si>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</si>
  <si>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</si>
  <si>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</si>
  <si>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</si>
  <si>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</si>
  <si>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</si>
  <si>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</si>
  <si>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</si>
  <si>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</si>
  <si>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</si>
  <si>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</si>
  <si>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</si>
  <si>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</si>
  <si>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</si>
  <si>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</si>
  <si>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</si>
  <si>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</si>
  <si>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</si>
  <si>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</si>
  <si>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</si>
  <si>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</si>
  <si>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</si>
  <si>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</si>
  <si>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</si>
  <si>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</si>
  <si>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</si>
  <si>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</si>
  <si>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</si>
  <si>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</si>
  <si>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</si>
  <si>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</si>
  <si>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</si>
  <si>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</si>
  <si>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</si>
  <si>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</si>
  <si>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</si>
  <si>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</si>
  <si>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</si>
  <si>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</si>
  <si>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</si>
  <si>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</si>
  <si>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</si>
  <si>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</si>
  <si>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</si>
  <si>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</si>
  <si>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</si>
  <si>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</si>
  <si>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</si>
  <si>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</si>
  <si>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</si>
  <si>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</si>
  <si>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</si>
  <si>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</si>
  <si>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</si>
  <si>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</si>
  <si>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</si>
  <si>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</si>
  <si>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</si>
  <si>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</si>
  <si>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</si>
  <si>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</si>
  <si>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</si>
  <si>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</si>
  <si>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</si>
  <si>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</si>
  <si>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</si>
  <si>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</si>
  <si>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</si>
  <si>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</si>
  <si>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</si>
  <si>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</si>
  <si>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</si>
  <si>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</si>
  <si>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</si>
  <si>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</si>
  <si>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</si>
  <si>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</si>
  <si>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</si>
  <si>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</si>
  <si>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</si>
  <si>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</si>
  <si>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</si>
  <si>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</si>
  <si>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</si>
  <si>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</si>
  <si>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</si>
  <si>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</si>
  <si>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</si>
  <si>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</si>
  <si>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</si>
  <si>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</si>
  <si>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</si>
  <si>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</si>
  <si>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</si>
  <si>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</si>
  <si>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</si>
  <si>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</si>
  <si>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</si>
  <si>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</si>
  <si>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</si>
  <si>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</si>
  <si>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</si>
  <si>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</si>
  <si>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</si>
  <si>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</si>
  <si>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</si>
  <si>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</si>
  <si>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</si>
  <si>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</si>
  <si>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</si>
  <si>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</si>
  <si>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</si>
  <si>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</si>
  <si>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</si>
  <si>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</si>
  <si>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</si>
  <si>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</si>
  <si>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</si>
  <si>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</si>
  <si>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</si>
  <si>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</si>
  <si>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</si>
  <si>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</si>
  <si>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</si>
  <si>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</si>
  <si>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</si>
  <si>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</si>
  <si>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</si>
  <si>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</si>
  <si>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</si>
  <si>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</si>
  <si>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</si>
  <si>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</si>
  <si>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</si>
  <si>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</si>
  <si>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</si>
  <si>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</si>
  <si>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</si>
  <si>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</si>
  <si>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</si>
  <si>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</si>
  <si>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</si>
  <si>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</si>
  <si>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</si>
  <si>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</si>
  <si>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</si>
  <si>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</si>
  <si>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</si>
  <si>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</si>
  <si>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</si>
  <si>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</si>
  <si>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</si>
  <si>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</si>
  <si>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</si>
  <si>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</si>
  <si>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</si>
  <si>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</si>
  <si>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</si>
  <si>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</si>
  <si>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</si>
  <si>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</si>
  <si>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</si>
  <si>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</si>
  <si>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</si>
  <si>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</si>
  <si>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</si>
  <si>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</si>
  <si>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</si>
  <si>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</si>
  <si>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</si>
  <si>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</si>
  <si>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</si>
  <si>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</si>
  <si>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</si>
  <si>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</si>
  <si>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</si>
  <si>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</si>
  <si>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</si>
  <si>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</si>
  <si>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</si>
  <si>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</si>
  <si>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</si>
  <si>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</si>
  <si>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</si>
  <si>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</si>
  <si>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</si>
  <si>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</si>
  <si>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</si>
  <si>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</si>
  <si>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</si>
  <si>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</si>
  <si>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</si>
  <si>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</si>
  <si>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</si>
  <si>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</si>
  <si>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</si>
  <si>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</si>
  <si>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</si>
  <si>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</si>
  <si>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</si>
  <si>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</si>
  <si>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</si>
  <si>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</si>
  <si>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</si>
  <si>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</si>
  <si>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</si>
  <si>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</si>
  <si>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</si>
  <si>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</si>
  <si>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</si>
  <si>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</si>
  <si>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</si>
  <si>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</si>
  <si>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</si>
  <si>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</si>
  <si>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</si>
  <si>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</si>
  <si>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</si>
  <si>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</si>
  <si>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</si>
  <si>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</si>
  <si>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</si>
  <si>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</si>
  <si>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</si>
  <si>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</si>
  <si>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</si>
  <si>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</si>
  <si>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</si>
  <si>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</si>
  <si>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</si>
  <si>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</si>
  <si>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</si>
  <si>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</si>
  <si>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</si>
  <si>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</si>
  <si>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</si>
  <si>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</si>
  <si>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</si>
  <si>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</si>
  <si>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</si>
  <si>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</si>
  <si>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</si>
  <si>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</si>
  <si>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</si>
  <si>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</si>
  <si>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</si>
  <si>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</si>
  <si>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</si>
  <si>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</si>
  <si>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</si>
  <si>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</si>
  <si>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</si>
  <si>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</si>
  <si>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</si>
  <si>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</si>
  <si>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</si>
  <si>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</si>
  <si>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</si>
  <si>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</si>
  <si>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</si>
  <si>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</si>
  <si>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</si>
  <si>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</si>
  <si>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</si>
  <si>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</si>
  <si>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</si>
  <si>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</si>
  <si>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</si>
  <si>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</si>
  <si>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</si>
  <si>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</si>
  <si>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</si>
  <si>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</si>
  <si>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</si>
  <si>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</si>
  <si>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</si>
  <si>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</si>
  <si>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</si>
  <si>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</si>
  <si>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</si>
  <si>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</si>
  <si>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</si>
  <si>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</si>
  <si>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</si>
  <si>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</si>
  <si>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</si>
  <si>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</si>
  <si>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</si>
  <si>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</si>
  <si>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</si>
  <si>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</si>
  <si>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</si>
  <si>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</si>
  <si>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</si>
  <si>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</si>
  <si>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</si>
  <si>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</si>
  <si>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</si>
  <si>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</si>
  <si>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</si>
  <si>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</si>
  <si>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</si>
  <si>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</si>
  <si>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</si>
  <si>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</si>
  <si>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</si>
  <si>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</si>
  <si>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</si>
  <si>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</si>
  <si>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</si>
  <si>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</si>
  <si>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</si>
  <si>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</si>
  <si>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</si>
  <si>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</si>
  <si>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</si>
  <si>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</si>
  <si>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</si>
  <si>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</si>
  <si>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</si>
  <si>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</si>
  <si>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</si>
  <si>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</si>
  <si>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</si>
  <si>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</si>
  <si>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</si>
  <si>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</si>
  <si>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</si>
  <si>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</si>
  <si>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</si>
  <si>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</si>
  <si>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</si>
  <si>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</si>
  <si>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</si>
  <si>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</si>
  <si>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</si>
  <si>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</si>
  <si>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</si>
  <si>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</si>
  <si>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</si>
  <si>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</si>
  <si>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</si>
  <si>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</si>
  <si>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</si>
  <si>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</si>
  <si>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</si>
  <si>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</si>
  <si>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</si>
  <si>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</si>
  <si>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</si>
  <si>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</si>
  <si>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</si>
  <si>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</si>
  <si>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</si>
  <si>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</si>
  <si>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</si>
  <si>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</si>
  <si>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</si>
  <si>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</si>
  <si>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</si>
  <si>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</si>
  <si>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</si>
  <si>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</si>
  <si>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</si>
  <si>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</si>
  <si>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</si>
  <si>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</si>
  <si>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</si>
  <si>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</si>
  <si>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</si>
  <si>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</si>
  <si>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</si>
  <si>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</si>
  <si>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</si>
  <si>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</si>
  <si>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</si>
  <si>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</si>
  <si>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</si>
  <si>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</si>
  <si>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</si>
  <si>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</si>
  <si>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</si>
  <si>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</si>
  <si>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</si>
  <si>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</si>
  <si>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</si>
  <si>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</si>
  <si>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</si>
  <si>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</si>
  <si>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</si>
  <si>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</si>
  <si>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</si>
  <si>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</si>
  <si>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</si>
  <si>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</si>
  <si>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</si>
  <si>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</si>
  <si>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</si>
  <si>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</si>
  <si>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</si>
  <si>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</si>
  <si>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</si>
  <si>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</si>
  <si>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</si>
  <si>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</si>
  <si>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</si>
  <si>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</si>
  <si>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</si>
  <si>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</si>
  <si>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</si>
  <si>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</si>
  <si>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</si>
  <si>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</si>
  <si>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</si>
  <si>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</si>
  <si>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</si>
  <si>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</si>
  <si>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</si>
  <si>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</si>
  <si>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</si>
  <si>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</si>
  <si>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</si>
  <si>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</si>
  <si>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</si>
  <si>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</si>
  <si>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</si>
  <si>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</si>
  <si>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</si>
  <si>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</si>
  <si>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</si>
  <si>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</si>
  <si>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</si>
  <si>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</si>
  <si>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</si>
  <si>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</si>
  <si>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</si>
  <si>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</si>
  <si>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</si>
  <si>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</si>
  <si>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</si>
  <si>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</si>
  <si>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</si>
  <si>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</si>
  <si>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</si>
  <si>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</si>
  <si>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</si>
  <si>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</si>
  <si>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</si>
  <si>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</si>
  <si>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</si>
  <si>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</si>
  <si>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</si>
  <si>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</si>
  <si>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</si>
  <si>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</si>
  <si>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</si>
  <si>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</si>
  <si>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</si>
  <si>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</si>
  <si>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</si>
  <si>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</si>
  <si>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</si>
  <si>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</si>
  <si>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</si>
  <si>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</si>
  <si>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</si>
  <si>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</si>
  <si>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</si>
  <si>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</si>
  <si>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</si>
  <si>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</si>
  <si>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</si>
  <si>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</si>
  <si>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</si>
  <si>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</si>
  <si>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</si>
  <si>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</si>
  <si>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</si>
  <si>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</si>
  <si>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</si>
  <si>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</si>
  <si>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</si>
  <si>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</si>
  <si>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</si>
  <si>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</si>
  <si>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</si>
  <si>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</si>
  <si>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</si>
  <si>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</si>
  <si>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</si>
  <si>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</si>
  <si>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</si>
  <si>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</si>
  <si>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</si>
  <si>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</si>
  <si>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</si>
  <si>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</si>
  <si>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</si>
  <si>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</si>
  <si>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</si>
  <si>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</si>
  <si>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</si>
  <si>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</si>
  <si>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</si>
  <si>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</si>
  <si>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</si>
  <si>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</si>
  <si>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</si>
  <si>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</si>
  <si>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</si>
  <si>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</si>
  <si>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</si>
  <si>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</si>
  <si>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</si>
  <si>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</si>
  <si>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</si>
  <si>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</si>
  <si>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</si>
  <si>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</si>
  <si>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</si>
  <si>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</si>
  <si>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</si>
  <si>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</si>
  <si>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</si>
  <si>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</si>
  <si>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</si>
  <si>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</si>
  <si>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</si>
  <si>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</si>
  <si>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</si>
  <si>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</si>
  <si>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</si>
  <si>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</si>
  <si>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</si>
  <si>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</si>
  <si>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</si>
  <si>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</si>
  <si>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</si>
  <si>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</si>
  <si>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</si>
  <si>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</si>
  <si>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</si>
  <si>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</si>
  <si>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</si>
  <si>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</si>
  <si>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</si>
  <si>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</si>
  <si>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</si>
  <si>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</si>
  <si>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</si>
  <si>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</si>
  <si>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</si>
  <si>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</si>
  <si>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</si>
  <si>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</si>
  <si>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</si>
  <si>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</si>
  <si>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</si>
  <si>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</si>
  <si>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</si>
  <si>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</si>
  <si>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</si>
  <si>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</si>
  <si>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</si>
  <si>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</si>
  <si>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</si>
  <si>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</si>
  <si>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</si>
  <si>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</si>
  <si>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</si>
  <si>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</si>
  <si>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</si>
  <si>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</si>
  <si>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</si>
  <si>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</si>
  <si>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</si>
  <si>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</si>
  <si>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</si>
  <si>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</si>
  <si>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</si>
  <si>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</si>
  <si>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</si>
  <si>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</si>
  <si>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</si>
  <si>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</si>
  <si>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</si>
  <si>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</si>
  <si>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</si>
  <si>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</si>
  <si>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</si>
  <si>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</si>
  <si>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</si>
  <si>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</si>
  <si>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</si>
  <si>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</si>
  <si>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</si>
  <si>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</si>
  <si>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</si>
  <si>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</si>
  <si>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</si>
  <si>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</si>
  <si>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</si>
  <si>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</si>
  <si>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</si>
  <si>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</si>
  <si>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</si>
  <si>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</si>
  <si>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</si>
  <si>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</si>
  <si>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</si>
  <si>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</si>
  <si>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</si>
  <si>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</si>
  <si>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</si>
  <si>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</si>
  <si>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</si>
  <si>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</si>
  <si>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</si>
  <si>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</si>
  <si>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</si>
  <si>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</si>
  <si>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</si>
  <si>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</si>
  <si>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</si>
  <si>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</si>
  <si>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</si>
  <si>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</si>
  <si>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</si>
  <si>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</si>
  <si>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</si>
  <si>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</si>
  <si>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</si>
  <si>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</si>
  <si>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</si>
  <si>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</si>
  <si>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</si>
  <si>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</si>
  <si>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</si>
  <si>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</si>
  <si>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</si>
  <si>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</si>
  <si>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</si>
  <si>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</si>
  <si>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</si>
  <si>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</si>
  <si>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</si>
  <si>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</si>
  <si>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</si>
  <si>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</si>
  <si>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</si>
  <si>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</si>
  <si>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</si>
  <si>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</si>
  <si>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</si>
  <si>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</si>
  <si>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</si>
  <si>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</si>
  <si>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</si>
  <si>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</si>
  <si>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</si>
  <si>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</si>
  <si>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</si>
  <si>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</si>
  <si>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</si>
  <si>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</si>
  <si>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</si>
  <si>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</si>
  <si>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</si>
  <si>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</si>
  <si>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</si>
  <si>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</si>
  <si>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</si>
  <si>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</si>
  <si>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</si>
  <si>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</si>
  <si>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</si>
  <si>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</si>
  <si>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</si>
  <si>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</si>
  <si>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</si>
  <si>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</si>
  <si>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</si>
  <si>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</si>
  <si>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</si>
  <si>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</si>
  <si>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</si>
  <si>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</si>
  <si>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</si>
  <si>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</si>
  <si>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</si>
  <si>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</si>
  <si>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</si>
  <si>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</si>
  <si>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</si>
  <si>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</si>
  <si>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</si>
  <si>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</si>
  <si>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</si>
  <si>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</si>
  <si>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</si>
  <si>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</si>
  <si>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</si>
  <si>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</si>
  <si>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</si>
  <si>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</si>
  <si>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</si>
  <si>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</si>
  <si>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</si>
  <si>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</si>
  <si>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</si>
  <si>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</si>
  <si>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</si>
  <si>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</si>
  <si>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</si>
  <si>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</si>
  <si>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</si>
  <si>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</si>
  <si>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</si>
  <si>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</si>
  <si>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</si>
  <si>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</si>
  <si>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</si>
  <si>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</si>
  <si>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</si>
  <si>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</si>
  <si>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</si>
  <si>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</si>
  <si>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</si>
  <si>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</si>
  <si>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</si>
  <si>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</si>
  <si>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</si>
  <si>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</si>
  <si>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</si>
  <si>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</si>
  <si>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</si>
  <si>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</si>
  <si>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</si>
  <si>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</si>
  <si>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</si>
  <si>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</si>
  <si>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</si>
  <si>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</si>
  <si>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</si>
  <si>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</si>
  <si>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</si>
  <si>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</si>
  <si>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</si>
  <si>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</si>
  <si>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</si>
  <si>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</si>
  <si>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</si>
  <si>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</si>
  <si>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</si>
  <si>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</si>
  <si>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</si>
  <si>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</si>
  <si>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</si>
  <si>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</si>
  <si>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</si>
  <si>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</si>
  <si>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</si>
  <si>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</si>
  <si>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</si>
  <si>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</si>
  <si>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</si>
  <si>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</si>
  <si>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</si>
  <si>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</si>
  <si>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</si>
  <si>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</si>
  <si>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</si>
  <si>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</si>
  <si>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</si>
  <si>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</si>
  <si>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</si>
  <si>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</si>
  <si>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</si>
  <si>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</si>
  <si>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</si>
  <si>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</si>
  <si>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</si>
  <si>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</si>
  <si>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</si>
  <si>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</si>
  <si>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</si>
  <si>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</si>
  <si>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</si>
  <si>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</si>
  <si>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</si>
  <si>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</si>
  <si>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</si>
  <si>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</si>
  <si>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</si>
  <si>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</si>
  <si>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</si>
  <si>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</si>
  <si>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</si>
  <si>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</si>
  <si>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</si>
  <si>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</si>
  <si>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</si>
  <si>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</si>
  <si>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</si>
  <si>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</si>
  <si>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</si>
  <si>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</si>
  <si>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</si>
  <si>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</si>
  <si>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</si>
  <si>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</si>
  <si>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</si>
  <si>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</si>
  <si>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</si>
  <si>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</si>
  <si>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</si>
  <si>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</si>
  <si>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</si>
  <si>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</si>
  <si>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</si>
  <si>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</si>
  <si>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</si>
  <si>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</si>
  <si>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</si>
  <si>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</si>
  <si>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</si>
  <si>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</si>
  <si>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</si>
  <si>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</si>
  <si>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</si>
  <si>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</si>
  <si>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</si>
  <si>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</si>
  <si>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</si>
  <si>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</si>
  <si>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</si>
  <si>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</si>
  <si>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</si>
  <si>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</si>
  <si>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</si>
  <si>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</si>
  <si>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</si>
  <si>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</si>
  <si>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</si>
  <si>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</si>
  <si>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</si>
  <si>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</si>
  <si>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</si>
  <si>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</si>
  <si>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</si>
  <si>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</si>
  <si>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</si>
  <si>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</si>
  <si>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</si>
  <si>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</si>
  <si>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</si>
  <si>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</si>
  <si>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</si>
  <si>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</si>
  <si>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</si>
  <si>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</si>
  <si>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</si>
  <si>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</si>
  <si>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</si>
  <si>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</si>
  <si>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</si>
  <si>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</si>
  <si>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</si>
  <si>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</si>
  <si>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</si>
  <si>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</si>
  <si>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</si>
  <si>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</si>
  <si>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</si>
  <si>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</si>
  <si>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</si>
  <si>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</si>
  <si>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</si>
  <si>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</si>
  <si>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</si>
  <si>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</si>
  <si>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</si>
  <si>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</si>
  <si>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</si>
  <si>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</si>
  <si>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</si>
  <si>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</si>
  <si>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</si>
  <si>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</si>
  <si>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</si>
  <si>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</si>
  <si>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</si>
  <si>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</si>
  <si>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</si>
  <si>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</si>
  <si>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</si>
  <si>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</si>
  <si>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</si>
  <si>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</si>
  <si>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</si>
  <si>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</si>
  <si>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</si>
  <si>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</si>
  <si>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</si>
  <si>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</si>
  <si>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</si>
  <si>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</si>
  <si>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</si>
  <si>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</si>
  <si>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</si>
  <si>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</si>
  <si>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</si>
  <si>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</si>
  <si>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</si>
  <si>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</si>
  <si>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</si>
  <si>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</si>
  <si>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</si>
  <si>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</si>
  <si>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</si>
  <si>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</si>
  <si>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</si>
  <si>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</si>
  <si>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</si>
  <si>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</si>
  <si>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</si>
  <si>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</si>
  <si>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</si>
  <si>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</si>
  <si>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</si>
  <si>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</si>
  <si>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</si>
  <si>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</si>
  <si>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</si>
  <si>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</si>
  <si>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</si>
  <si>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</si>
  <si>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</si>
  <si>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</si>
  <si>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</si>
  <si>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</si>
  <si>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</si>
  <si>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</si>
  <si>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</si>
  <si>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</si>
  <si>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</si>
  <si>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</si>
  <si>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</si>
  <si>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</si>
  <si>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</si>
  <si>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</si>
  <si>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</si>
  <si>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</si>
  <si>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</si>
  <si>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</si>
  <si>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</si>
  <si>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</si>
  <si>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</si>
  <si>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</si>
  <si>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</si>
  <si>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</si>
  <si>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</si>
  <si>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</si>
  <si>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</si>
  <si>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</si>
  <si>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</si>
  <si>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</si>
  <si>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</si>
  <si>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</si>
  <si>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</si>
  <si>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</si>
  <si>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</si>
  <si>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</si>
  <si>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</si>
  <si>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</si>
  <si>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</si>
  <si>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</si>
  <si>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</si>
  <si>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</si>
  <si>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</si>
  <si>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</si>
  <si>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</si>
  <si>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</si>
  <si>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</si>
  <si>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</si>
  <si>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</si>
  <si>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</si>
  <si>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</si>
  <si>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</si>
  <si>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</si>
  <si>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</si>
  <si>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</si>
  <si>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</si>
  <si>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</si>
  <si>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</si>
  <si>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</si>
  <si>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</si>
  <si>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</si>
  <si>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</si>
  <si>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</si>
  <si>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</si>
  <si>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</si>
  <si>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</si>
  <si>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</si>
  <si>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</si>
  <si>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</si>
  <si>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</si>
  <si>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</si>
  <si>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</si>
  <si>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</si>
  <si>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</si>
  <si>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</si>
  <si>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</si>
  <si>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</si>
  <si>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</si>
  <si>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</si>
  <si>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</si>
  <si>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</si>
  <si>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</si>
  <si>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</si>
  <si>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</si>
  <si>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</si>
  <si>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</si>
  <si>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</si>
  <si>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</si>
  <si>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</si>
  <si>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</si>
  <si>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</si>
  <si>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</si>
  <si>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</si>
  <si>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</si>
  <si>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</si>
  <si>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</si>
  <si>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</si>
  <si>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</si>
  <si>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</si>
  <si>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</si>
  <si>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</si>
  <si>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</si>
  <si>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</si>
  <si>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</si>
  <si>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</si>
  <si>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</si>
  <si>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</si>
  <si>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</si>
  <si>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</si>
  <si>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</si>
  <si>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</si>
  <si>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</si>
  <si>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</si>
  <si>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</si>
  <si>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</si>
  <si>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</si>
  <si>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</si>
  <si>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</si>
  <si>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</si>
  <si>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</si>
  <si>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</si>
  <si>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</si>
  <si>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</si>
  <si>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</si>
  <si>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</si>
  <si>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</si>
  <si>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</si>
  <si>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</si>
  <si>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</si>
  <si>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</si>
  <si>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</si>
  <si>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</si>
  <si>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</si>
  <si>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</si>
  <si>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</si>
  <si>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</si>
  <si>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</si>
  <si>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</si>
  <si>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</si>
  <si>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</si>
  <si>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</si>
  <si>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</si>
  <si>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</si>
  <si>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</si>
  <si>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</si>
  <si>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</si>
  <si>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</si>
  <si>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</si>
  <si>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</si>
  <si>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</si>
  <si>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</si>
  <si>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</si>
  <si>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</si>
  <si>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</si>
  <si>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</si>
  <si>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</si>
  <si>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</si>
  <si>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</si>
  <si>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</si>
  <si>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</si>
  <si>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</si>
  <si>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</si>
  <si>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</si>
  <si>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</si>
  <si>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</si>
  <si>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</si>
  <si>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</si>
  <si>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</si>
  <si>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</si>
  <si>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</si>
  <si>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</si>
  <si>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</si>
  <si>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</si>
  <si>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</si>
  <si>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</si>
  <si>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</si>
  <si>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</si>
  <si>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</si>
  <si>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</si>
  <si>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</si>
  <si>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</si>
  <si>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</si>
  <si>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</si>
  <si>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</si>
  <si>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</si>
  <si>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</si>
  <si>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</si>
  <si>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</si>
  <si>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</si>
  <si>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</si>
  <si>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</si>
  <si>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</si>
  <si>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</si>
  <si>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</si>
  <si>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</si>
  <si>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</si>
  <si>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</si>
  <si>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</si>
  <si>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</si>
  <si>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</si>
  <si>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</si>
  <si>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</si>
  <si>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</si>
  <si>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</si>
  <si>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</si>
  <si>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</si>
  <si>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</si>
  <si>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</si>
  <si>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</si>
  <si>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</si>
  <si>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</si>
  <si>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</si>
  <si>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</si>
  <si>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</si>
  <si>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</si>
  <si>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</si>
  <si>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</si>
  <si>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</si>
  <si>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</si>
  <si>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</si>
  <si>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</si>
  <si>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</si>
  <si>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</si>
  <si>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</si>
  <si>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</si>
  <si>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</si>
  <si>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</si>
  <si>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</si>
  <si>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</si>
  <si>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</si>
  <si>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</si>
  <si>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</si>
  <si>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</si>
  <si>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</si>
  <si>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</si>
  <si>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</si>
  <si>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</si>
  <si>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</si>
  <si>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</si>
  <si>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</si>
  <si>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</si>
  <si>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</si>
  <si>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</si>
  <si>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</si>
  <si>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</si>
  <si>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</si>
  <si>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</si>
  <si>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</si>
  <si>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</si>
  <si>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</si>
  <si>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</si>
  <si>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</si>
  <si>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</si>
  <si>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</si>
  <si>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</si>
  <si>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</si>
  <si>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</si>
  <si>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</si>
  <si>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</si>
  <si>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</si>
  <si>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</si>
  <si>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</si>
  <si>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</si>
  <si>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</si>
  <si>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</si>
  <si>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</si>
  <si>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</si>
  <si>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</si>
  <si>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</si>
  <si>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</si>
  <si>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</si>
  <si>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</si>
  <si>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</si>
  <si>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</si>
  <si>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</si>
  <si>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</si>
  <si>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</si>
  <si>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</si>
  <si>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</si>
  <si>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</si>
  <si>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</si>
  <si>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</si>
  <si>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</si>
  <si>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</si>
  <si>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</si>
  <si>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</si>
  <si>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</si>
  <si>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</si>
  <si>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</si>
  <si>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</si>
  <si>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</si>
  <si>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</si>
  <si>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</si>
  <si>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</si>
  <si>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</si>
  <si>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</si>
  <si>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</si>
  <si>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</si>
  <si>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</si>
  <si>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</si>
  <si>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</si>
  <si>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</si>
  <si>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</si>
  <si>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</si>
  <si>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</si>
  <si>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</si>
  <si>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</si>
  <si>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</si>
  <si>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</si>
  <si>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</si>
  <si>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</si>
  <si>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</si>
  <si>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</si>
  <si>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</si>
  <si>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</si>
  <si>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</si>
  <si>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</si>
  <si>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</si>
  <si>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</si>
  <si>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</si>
  <si>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</si>
  <si>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</si>
  <si>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</si>
  <si>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</si>
  <si>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</si>
  <si>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</si>
  <si>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</si>
  <si>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</si>
  <si>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</si>
  <si>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</si>
  <si>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</si>
  <si>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</si>
  <si>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</si>
  <si>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</si>
  <si>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</si>
  <si>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</si>
  <si>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</si>
  <si>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</si>
  <si>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</si>
  <si>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</si>
  <si>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</si>
  <si>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</si>
  <si>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</si>
  <si>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</si>
  <si>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</si>
  <si>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</si>
  <si>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</si>
  <si>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</si>
  <si>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</si>
  <si>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</si>
  <si>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</si>
  <si>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</si>
  <si>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</si>
  <si>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</si>
  <si>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</si>
  <si>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</si>
  <si>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</si>
  <si>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</si>
  <si>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</si>
  <si>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</si>
  <si>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</si>
  <si>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</si>
  <si>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</si>
  <si>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</si>
  <si>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</si>
  <si>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</si>
  <si>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</si>
  <si>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</si>
  <si>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</si>
  <si>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</si>
  <si>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</si>
  <si>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</si>
  <si>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</si>
  <si>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</si>
  <si>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</si>
  <si>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</si>
  <si>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</si>
  <si>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</si>
  <si>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</si>
  <si>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</si>
  <si>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</si>
  <si>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</si>
  <si>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</si>
  <si>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</si>
  <si>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</si>
  <si>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</si>
  <si>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</si>
  <si>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</si>
  <si>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</si>
  <si>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</si>
  <si>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</si>
  <si>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</si>
  <si>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</si>
  <si>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</si>
  <si>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</si>
  <si>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</si>
  <si>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</si>
  <si>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</si>
  <si>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</si>
  <si>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</si>
  <si>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</si>
  <si>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</si>
  <si>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</si>
  <si>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</si>
  <si>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</si>
  <si>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</si>
  <si>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</si>
  <si>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</si>
  <si>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</si>
  <si>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</si>
  <si>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</si>
  <si>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</si>
  <si>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</si>
  <si>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</si>
  <si>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</si>
  <si>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</si>
  <si>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</si>
  <si>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</si>
  <si>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</si>
  <si>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</si>
  <si>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</si>
  <si>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</si>
  <si>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</si>
  <si>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</si>
  <si>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</si>
  <si>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</si>
  <si>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</si>
  <si>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</si>
  <si>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</si>
  <si>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</si>
  <si>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</si>
  <si>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</si>
  <si>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</si>
  <si>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</si>
  <si>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</si>
  <si>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</si>
  <si>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</si>
  <si>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</si>
  <si>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</si>
  <si>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</si>
  <si>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</si>
  <si>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</si>
  <si>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</si>
  <si>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</si>
  <si>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</si>
  <si>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</si>
  <si>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</si>
  <si>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</si>
  <si>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</si>
  <si>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</si>
  <si>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</si>
  <si>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</si>
  <si>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</si>
  <si>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</si>
  <si>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</si>
  <si>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</si>
  <si>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</si>
  <si>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</si>
  <si>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</si>
  <si>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</si>
  <si>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</si>
  <si>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</si>
  <si>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</si>
  <si>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</si>
  <si>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</si>
  <si>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</si>
  <si>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</si>
  <si>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</si>
  <si>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</si>
  <si>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</si>
  <si>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</si>
  <si>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</si>
  <si>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</si>
  <si>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</si>
  <si>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</si>
  <si>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</si>
  <si>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</si>
  <si>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</si>
  <si>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</si>
  <si>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</si>
  <si>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</si>
  <si>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</si>
  <si>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</si>
  <si>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</si>
  <si>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</si>
  <si>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</si>
  <si>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</si>
  <si>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</si>
  <si>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</si>
  <si>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</si>
  <si>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</si>
  <si>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</si>
  <si>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</si>
  <si>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</si>
  <si>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</si>
  <si>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</si>
  <si>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</si>
  <si>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</si>
  <si>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</si>
  <si>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</si>
  <si>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</si>
  <si>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</si>
  <si>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</si>
  <si>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</si>
  <si>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</si>
  <si>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</si>
  <si>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</si>
  <si>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</si>
  <si>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</si>
  <si>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</si>
  <si>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</si>
  <si>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</si>
  <si>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</si>
  <si>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</si>
  <si>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</si>
  <si>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</si>
  <si>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</si>
  <si>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</si>
  <si>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</si>
  <si>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</si>
  <si>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</si>
  <si>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</si>
  <si>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</si>
  <si>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</si>
  <si>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</si>
  <si>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</si>
  <si>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</si>
  <si>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</si>
  <si>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</si>
  <si>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</si>
  <si>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</si>
  <si>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</si>
  <si>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</si>
  <si>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</si>
  <si>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</si>
  <si>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</si>
  <si>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</si>
  <si>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</si>
  <si>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</si>
  <si>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</si>
  <si>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</si>
  <si>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</si>
  <si>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</si>
  <si>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</si>
  <si>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</si>
  <si>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</si>
  <si>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</si>
  <si>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</si>
  <si>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</si>
  <si>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</si>
  <si>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</si>
  <si>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</si>
  <si>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</si>
  <si>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</si>
  <si>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</si>
  <si>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</si>
  <si>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</si>
  <si>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</si>
  <si>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</si>
  <si>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</si>
  <si>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</si>
  <si>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</si>
  <si>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</si>
  <si>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</si>
  <si>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</si>
  <si>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</si>
  <si>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</si>
  <si>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</si>
  <si>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</si>
  <si>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</si>
  <si>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</si>
  <si>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</si>
  <si>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</si>
  <si>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</si>
  <si>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</si>
  <si>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</si>
  <si>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</si>
  <si>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</si>
  <si>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</si>
  <si>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</si>
  <si>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</si>
  <si>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</si>
  <si>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</si>
  <si>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</si>
  <si>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</si>
  <si>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</si>
  <si>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</si>
  <si>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</si>
  <si>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</si>
  <si>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</si>
  <si>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</si>
  <si>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</si>
  <si>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</si>
  <si>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</si>
  <si>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</si>
  <si>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</si>
  <si>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</si>
  <si>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</si>
  <si>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</si>
  <si>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</si>
  <si>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</si>
  <si>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</si>
  <si>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</si>
  <si>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</si>
  <si>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</si>
  <si>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</si>
  <si>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</si>
  <si>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</si>
  <si>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</si>
  <si>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</si>
  <si>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</si>
  <si>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</si>
  <si>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</si>
  <si>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</si>
  <si>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</si>
  <si>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</si>
  <si>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</si>
  <si>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</si>
  <si>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</si>
  <si>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</si>
  <si>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</si>
  <si>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</si>
  <si>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</si>
  <si>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</si>
  <si>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</si>
  <si>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</si>
  <si>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</si>
  <si>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</si>
  <si>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</si>
  <si>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</si>
  <si>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</si>
  <si>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</si>
  <si>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</si>
  <si>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</si>
  <si>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</si>
  <si>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</si>
  <si>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</si>
  <si>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</si>
  <si>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</si>
  <si>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</si>
  <si>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</si>
  <si>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</si>
  <si>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</si>
  <si>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</si>
  <si>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</si>
  <si>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</si>
  <si>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</si>
  <si>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</si>
  <si>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</si>
  <si>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</si>
  <si>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</si>
  <si>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</si>
  <si>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</si>
  <si>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</si>
  <si>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</si>
  <si>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</si>
  <si>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</si>
  <si>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</si>
  <si>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</si>
  <si>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</si>
  <si>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</si>
  <si>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</si>
  <si>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</si>
  <si>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</si>
  <si>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</si>
  <si>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</si>
  <si>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</si>
  <si>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</si>
  <si>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</si>
  <si>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</si>
  <si>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</si>
  <si>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</si>
  <si>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</si>
  <si>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</si>
  <si>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</si>
  <si>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</si>
  <si>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</si>
  <si>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</si>
  <si>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</si>
  <si>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</si>
  <si>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</si>
  <si>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</si>
  <si>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</si>
  <si>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</si>
  <si>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</si>
  <si>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</si>
  <si>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</si>
  <si>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</si>
  <si>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</si>
  <si>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</si>
  <si>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</si>
  <si>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</si>
  <si>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</si>
  <si>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</si>
  <si>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</si>
  <si>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</si>
  <si>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</si>
  <si>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</si>
  <si>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</si>
  <si>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</si>
  <si>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</si>
  <si>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</si>
  <si>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</si>
  <si>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</si>
  <si>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</si>
  <si>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</si>
  <si>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</si>
  <si>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</si>
  <si>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</si>
  <si>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</si>
  <si>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</si>
  <si>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</si>
  <si>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</si>
  <si>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</si>
  <si>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</si>
  <si>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</si>
  <si>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</si>
  <si>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</si>
  <si>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</si>
  <si>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</si>
  <si>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</si>
  <si>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</si>
  <si>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</si>
  <si>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</si>
  <si>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</si>
  <si>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</si>
  <si>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</si>
  <si>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</si>
  <si>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</si>
  <si>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</si>
  <si>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</si>
  <si>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</si>
  <si>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</si>
  <si>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</si>
  <si>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</si>
  <si>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</si>
  <si>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</si>
  <si>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</si>
  <si>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</si>
  <si>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</si>
  <si>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</si>
  <si>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</si>
  <si>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</si>
  <si>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</si>
  <si>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</si>
  <si>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</si>
  <si>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</si>
  <si>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</si>
  <si>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</si>
  <si>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</si>
  <si>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</si>
  <si>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</si>
  <si>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</si>
  <si>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</si>
  <si>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</si>
  <si>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</si>
  <si>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</si>
  <si>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</si>
  <si>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</si>
  <si>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</si>
  <si>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</si>
  <si>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</si>
  <si>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</si>
  <si>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</si>
  <si>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</si>
  <si>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</si>
  <si>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</si>
  <si>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</si>
  <si>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</si>
  <si>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</si>
  <si>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</si>
  <si>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</si>
  <si>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</si>
  <si>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</si>
  <si>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</si>
  <si>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</si>
  <si>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</si>
  <si>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</si>
  <si>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</si>
  <si>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</si>
  <si>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</si>
  <si>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</si>
  <si>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</si>
  <si>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</si>
  <si>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</si>
  <si>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</si>
  <si>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</si>
  <si>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</si>
  <si>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</si>
  <si>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</si>
  <si>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</si>
  <si>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</si>
  <si>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</si>
  <si>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</si>
  <si>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</si>
  <si>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</si>
  <si>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</si>
  <si>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</si>
  <si>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</si>
  <si>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</si>
  <si>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</si>
  <si>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</si>
  <si>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</si>
  <si>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</si>
  <si>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</si>
  <si>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</si>
  <si>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</si>
  <si>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</si>
  <si>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</si>
  <si>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</si>
  <si>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</si>
  <si>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</si>
  <si>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</si>
  <si>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</si>
  <si>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</si>
  <si>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</si>
  <si>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</si>
  <si>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</si>
  <si>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</si>
  <si>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</si>
  <si>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</si>
  <si>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</si>
  <si>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</si>
  <si>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</si>
  <si>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</si>
  <si>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</si>
  <si>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</si>
  <si>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</si>
  <si>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</si>
  <si>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</si>
  <si>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</si>
  <si>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</si>
  <si>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</si>
  <si>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</si>
  <si>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</si>
  <si>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</si>
  <si>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</si>
  <si>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</si>
  <si>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</si>
  <si>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</si>
  <si>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</si>
  <si>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</si>
  <si>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</si>
  <si>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</si>
  <si>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</si>
  <si>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</si>
  <si>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</si>
  <si>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</si>
  <si>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</si>
  <si>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</si>
  <si>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</si>
  <si>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</si>
  <si>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</si>
  <si>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</si>
  <si>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</si>
  <si>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</si>
  <si>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</si>
  <si>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</si>
  <si>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</si>
  <si>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</si>
  <si>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</si>
  <si>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</si>
  <si>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</si>
  <si>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</si>
  <si>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</si>
  <si>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</si>
  <si>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</si>
  <si>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</si>
  <si>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</si>
  <si>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</si>
  <si>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</si>
  <si>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</si>
  <si>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</si>
  <si>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</si>
  <si>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</si>
  <si>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</si>
  <si>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</si>
  <si>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</si>
  <si>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</si>
  <si>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</si>
  <si>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</si>
  <si>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</si>
  <si>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</si>
  <si>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</si>
  <si>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</si>
  <si>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</si>
  <si>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</si>
  <si>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</si>
  <si>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</si>
  <si>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</si>
  <si>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</si>
  <si>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</si>
  <si>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</si>
  <si>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</si>
  <si>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</si>
  <si>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</si>
  <si>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</si>
  <si>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</si>
  <si>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</si>
  <si>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</si>
  <si>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</si>
  <si>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</si>
  <si>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</si>
  <si>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</si>
  <si>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</si>
  <si>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</si>
  <si>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</si>
  <si>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</si>
  <si>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</si>
  <si>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</si>
  <si>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</si>
  <si>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</si>
  <si>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</si>
  <si>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</si>
  <si>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</si>
  <si>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</si>
  <si>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</si>
  <si>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</si>
  <si>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</si>
  <si>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</si>
  <si>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</si>
  <si>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</si>
  <si>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</si>
  <si>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</si>
  <si>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</si>
  <si>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</si>
  <si>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</si>
  <si>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</si>
  <si>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</si>
  <si>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</si>
  <si>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</si>
  <si>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</si>
  <si>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</si>
  <si>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</si>
  <si>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</si>
  <si>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</si>
  <si>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</si>
  <si>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</si>
  <si>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</si>
  <si>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</si>
  <si>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</si>
  <si>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</si>
  <si>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</si>
  <si>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</si>
  <si>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</si>
  <si>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</si>
  <si>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</si>
  <si>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</si>
  <si>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</si>
  <si>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</si>
  <si>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</si>
  <si>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</si>
  <si>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</si>
  <si>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</si>
  <si>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</si>
  <si>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</si>
  <si>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</si>
  <si>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</si>
  <si>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</si>
  <si>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</si>
  <si>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</si>
  <si>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</si>
  <si>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</si>
  <si>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</si>
  <si>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</si>
  <si>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</si>
  <si>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</si>
  <si>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</si>
  <si>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</si>
  <si>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</si>
  <si>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</si>
  <si>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</si>
  <si>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</si>
  <si>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</si>
  <si>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</si>
  <si>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</si>
  <si>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</si>
  <si>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</si>
  <si>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</si>
  <si>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</si>
  <si>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</si>
  <si>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</si>
  <si>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</si>
  <si>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</si>
  <si>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</si>
  <si>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</si>
  <si>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</si>
  <si>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</si>
  <si>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</si>
  <si>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</si>
  <si>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</si>
  <si>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</si>
  <si>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</si>
  <si>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</si>
  <si>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</si>
  <si>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</si>
  <si>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</si>
  <si>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</si>
  <si>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</si>
  <si>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</si>
  <si>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</si>
  <si>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</si>
  <si>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</si>
  <si>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</si>
  <si>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</si>
  <si>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</si>
  <si>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</si>
  <si>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</si>
  <si>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</si>
  <si>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</si>
  <si>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</si>
  <si>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</si>
  <si>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</si>
  <si>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</si>
  <si>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</si>
  <si>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</si>
  <si>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</si>
  <si>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</si>
  <si>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</si>
  <si>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</si>
  <si>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</si>
  <si>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</si>
  <si>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</si>
  <si>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</si>
  <si>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</si>
  <si>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</si>
  <si>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</si>
  <si>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</si>
  <si>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</si>
  <si>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</si>
  <si>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</si>
  <si>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</si>
  <si>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</si>
  <si>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</si>
  <si>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</si>
  <si>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</si>
  <si>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</si>
  <si>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</si>
  <si>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</si>
  <si>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</si>
  <si>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</si>
  <si>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</si>
  <si>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</si>
  <si>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</si>
  <si>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</si>
  <si>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</si>
  <si>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</si>
  <si>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</si>
  <si>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</si>
  <si>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</si>
  <si>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</si>
  <si>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</si>
  <si>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</si>
  <si>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</si>
  <si>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</si>
  <si>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</si>
  <si>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</si>
  <si>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</si>
  <si>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</si>
  <si>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</si>
  <si>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</si>
  <si>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</si>
  <si>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</si>
  <si>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</si>
  <si>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</si>
  <si>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</si>
  <si>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</si>
  <si>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</si>
  <si>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</si>
  <si>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</si>
  <si>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</si>
  <si>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</si>
  <si>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</si>
  <si>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</si>
  <si>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</si>
  <si>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</si>
  <si>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</si>
  <si>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</si>
  <si>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</si>
  <si>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</si>
  <si>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</si>
  <si>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</si>
  <si>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</si>
  <si>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</si>
  <si>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</si>
  <si>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</si>
  <si>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</si>
  <si>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</si>
  <si>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</si>
  <si>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</si>
  <si>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</si>
  <si>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</si>
  <si>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</si>
  <si>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</si>
  <si>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</si>
  <si>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</si>
  <si>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</si>
  <si>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</si>
  <si>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</si>
  <si>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</si>
  <si>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</si>
  <si>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</si>
  <si>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</si>
  <si>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</si>
  <si>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</si>
  <si>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</si>
  <si>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</si>
  <si>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</si>
  <si>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</si>
  <si>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</si>
  <si>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</si>
  <si>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</si>
  <si>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</si>
  <si>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</si>
  <si>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</si>
  <si>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</si>
  <si>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</si>
  <si>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</si>
  <si>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</si>
  <si>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</si>
  <si>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</si>
  <si>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</si>
  <si>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</si>
  <si>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</si>
  <si>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</si>
  <si>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</si>
  <si>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</si>
  <si>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</si>
  <si>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</si>
  <si>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</si>
  <si>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</si>
  <si>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</si>
  <si>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</si>
  <si>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</si>
  <si>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</si>
  <si>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</si>
  <si>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</si>
  <si>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</si>
  <si>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</si>
  <si>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</si>
  <si>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</si>
  <si>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</si>
  <si>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</si>
  <si>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</si>
  <si>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</si>
  <si>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</si>
  <si>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</si>
  <si>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</si>
  <si>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</si>
  <si>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</si>
  <si>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</si>
  <si>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</si>
  <si>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</si>
  <si>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</si>
  <si>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</si>
  <si>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</si>
  <si>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</si>
  <si>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</si>
  <si>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</si>
  <si>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</si>
  <si>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</si>
  <si>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</si>
  <si>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</si>
  <si>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</si>
  <si>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</si>
  <si>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</si>
  <si>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</si>
  <si>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</si>
  <si>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</si>
  <si>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</si>
  <si>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</si>
  <si>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</si>
  <si>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</si>
  <si>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</si>
  <si>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</si>
  <si>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</si>
  <si>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</si>
  <si>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</si>
  <si>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</si>
  <si>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</si>
  <si>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</si>
  <si>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</si>
  <si>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</si>
  <si>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</si>
  <si>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</si>
  <si>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</si>
  <si>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</si>
  <si>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</si>
  <si>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</si>
  <si>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</si>
  <si>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</si>
  <si>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</si>
  <si>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</si>
  <si>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</si>
  <si>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</si>
  <si>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</si>
  <si>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</si>
  <si>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</si>
  <si>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</si>
  <si>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</si>
  <si>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</si>
  <si>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</si>
  <si>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</si>
  <si>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</si>
  <si>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</si>
  <si>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</si>
  <si>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</si>
  <si>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</si>
  <si>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</si>
  <si>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</si>
  <si>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</si>
  <si>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</si>
  <si>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</si>
  <si>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</si>
  <si>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</si>
  <si>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</si>
  <si>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</si>
  <si>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</si>
  <si>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</si>
  <si>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</si>
  <si>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</si>
  <si>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</si>
  <si>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</si>
  <si>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</si>
  <si>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</si>
  <si>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</si>
  <si>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</si>
  <si>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</si>
  <si>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</si>
  <si>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</si>
  <si>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</si>
  <si>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</si>
  <si>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</si>
  <si>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</si>
  <si>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</si>
  <si>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</si>
  <si>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</si>
  <si>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</si>
  <si>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</si>
  <si>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</si>
  <si>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</si>
  <si>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</si>
  <si>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</si>
  <si>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</si>
  <si>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</si>
  <si>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</si>
  <si>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</si>
  <si>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</si>
  <si>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</si>
  <si>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</si>
  <si>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</si>
  <si>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</si>
  <si>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</si>
  <si>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</si>
  <si>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</si>
  <si>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</si>
  <si>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</si>
  <si>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</si>
  <si>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</si>
  <si>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</si>
  <si>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</si>
  <si>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</si>
  <si>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</si>
  <si>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</si>
  <si>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</si>
  <si>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</si>
  <si>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</si>
  <si>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</si>
  <si>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</si>
  <si>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</si>
  <si>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</si>
  <si>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</si>
  <si>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</si>
  <si>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</si>
  <si>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</si>
  <si>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</si>
  <si>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</si>
  <si>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</si>
  <si>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</si>
  <si>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</si>
  <si>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</si>
  <si>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</si>
  <si>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</si>
  <si>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</si>
  <si>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</si>
  <si>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</si>
  <si>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</si>
  <si>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</si>
  <si>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</si>
  <si>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</si>
  <si>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</si>
  <si>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</si>
  <si>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</si>
  <si>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</si>
  <si>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</si>
  <si>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</si>
  <si>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</si>
  <si>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</si>
  <si>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</si>
  <si>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</si>
  <si>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</si>
  <si>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</si>
  <si>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</si>
  <si>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</si>
  <si>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</si>
  <si>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</si>
  <si>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</si>
  <si>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</si>
  <si>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</si>
  <si>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</si>
  <si>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</si>
  <si>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</si>
  <si>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</si>
  <si>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</si>
  <si>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</si>
  <si>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</si>
  <si>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</si>
  <si>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</si>
  <si>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</si>
  <si>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</si>
  <si>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</si>
  <si>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</si>
  <si>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</si>
  <si>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</si>
  <si>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</si>
  <si>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</si>
  <si>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</si>
  <si>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</si>
  <si>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</si>
  <si>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</si>
  <si>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</si>
  <si>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</si>
  <si>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</si>
  <si>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</si>
  <si>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</si>
  <si>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</si>
  <si>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</si>
  <si>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</si>
  <si>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</si>
  <si>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</si>
  <si>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</si>
  <si>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</si>
  <si>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</si>
  <si>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</si>
  <si>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</si>
  <si>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</si>
  <si>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</si>
  <si>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</si>
  <si>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</si>
  <si>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</si>
  <si>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</si>
  <si>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</si>
  <si>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</si>
  <si>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</si>
  <si>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</si>
  <si>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</si>
  <si>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</si>
  <si>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</si>
  <si>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</si>
  <si>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</si>
  <si>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</si>
  <si>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</si>
  <si>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</si>
  <si>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</si>
  <si>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</si>
  <si>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</si>
  <si>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</si>
  <si>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</si>
  <si>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</si>
  <si>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</si>
  <si>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</si>
  <si>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</si>
  <si>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</si>
  <si>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</si>
  <si>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</si>
  <si>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</si>
  <si>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</si>
  <si>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</si>
  <si>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</si>
  <si>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</si>
  <si>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</si>
  <si>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</si>
  <si>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</si>
  <si>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</si>
  <si>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</si>
  <si>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</si>
  <si>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</si>
  <si>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</si>
  <si>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</si>
  <si>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</si>
  <si>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</si>
  <si>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</si>
  <si>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</si>
  <si>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</si>
  <si>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</si>
  <si>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</si>
  <si>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</si>
  <si>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</si>
  <si>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</si>
  <si>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</si>
  <si>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</si>
  <si>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</si>
  <si>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</si>
  <si>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</si>
  <si>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</si>
  <si>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</si>
  <si>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</si>
  <si>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</si>
  <si>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</si>
  <si>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</si>
  <si>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</si>
  <si>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</si>
  <si>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</si>
  <si>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</si>
  <si>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</si>
  <si>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</si>
  <si>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</si>
  <si>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</si>
  <si>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</si>
  <si>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</si>
  <si>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</si>
  <si>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</si>
  <si>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</si>
  <si>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</si>
  <si>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</si>
  <si>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</si>
  <si>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</si>
  <si>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</si>
  <si>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</si>
  <si>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</si>
  <si>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</si>
  <si>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</si>
  <si>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</si>
  <si>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</si>
  <si>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</si>
  <si>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</si>
  <si>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</si>
  <si>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</si>
  <si>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</si>
  <si>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</si>
  <si>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</si>
  <si>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</si>
  <si>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</si>
  <si>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</si>
  <si>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</si>
  <si>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</si>
  <si>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</si>
  <si>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</si>
  <si>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</si>
  <si>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</si>
  <si>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</si>
  <si>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</si>
  <si>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</si>
  <si>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</si>
  <si>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</si>
  <si>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</si>
  <si>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</si>
  <si>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</si>
  <si>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</si>
  <si>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</si>
  <si>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</si>
  <si>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</si>
  <si>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</si>
  <si>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</si>
  <si>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</si>
  <si>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</si>
  <si>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</si>
  <si>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</si>
  <si>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</si>
  <si>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</si>
  <si>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</si>
  <si>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</si>
  <si>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</si>
  <si>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</si>
  <si>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</si>
  <si>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</si>
  <si>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</si>
  <si>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</si>
  <si>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</si>
  <si>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</si>
  <si>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</si>
  <si>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</si>
  <si>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</si>
  <si>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</si>
  <si>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</si>
  <si>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</si>
  <si>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</si>
  <si>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</si>
  <si>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</si>
  <si>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</si>
  <si>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</si>
  <si>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</si>
  <si>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</si>
  <si>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</si>
  <si>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</si>
  <si>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</si>
  <si>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</si>
  <si>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</si>
  <si>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</si>
  <si>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</si>
  <si>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</si>
  <si>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</si>
  <si>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</si>
  <si>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</si>
  <si>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</si>
  <si>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</si>
  <si>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</si>
  <si>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</si>
  <si>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</si>
  <si>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</si>
  <si>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</si>
  <si>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</si>
  <si>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</si>
  <si>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</si>
  <si>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</si>
  <si>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</si>
  <si>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</si>
  <si>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</si>
  <si>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</si>
  <si>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</si>
  <si>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</si>
  <si>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</si>
  <si>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</si>
  <si>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</si>
  <si>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</si>
  <si>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</si>
  <si>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</si>
  <si>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</si>
  <si>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</si>
  <si>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</si>
  <si>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</si>
  <si>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</si>
  <si>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</si>
  <si>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</si>
  <si>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</si>
  <si>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</si>
  <si>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</si>
  <si>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</si>
  <si>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</si>
  <si>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</si>
  <si>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</si>
  <si>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</si>
  <si>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</si>
  <si>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</si>
  <si>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</si>
  <si>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</si>
  <si>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</si>
  <si>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</si>
  <si>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</si>
  <si>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</si>
  <si>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</si>
  <si>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</si>
  <si>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</si>
  <si>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</si>
  <si>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</si>
  <si>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</si>
  <si>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</si>
  <si>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</si>
  <si>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</si>
  <si>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</si>
  <si>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</si>
  <si>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</si>
  <si>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</si>
  <si>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</si>
  <si>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</si>
  <si>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</si>
  <si>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</si>
  <si>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</si>
  <si>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</si>
  <si>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</si>
  <si>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</si>
  <si>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</si>
  <si>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</si>
  <si>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</si>
  <si>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</si>
  <si>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</si>
  <si>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</si>
  <si>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</si>
  <si>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</si>
  <si>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</si>
  <si>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</si>
  <si>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</si>
  <si>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</si>
  <si>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</si>
  <si>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</si>
  <si>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</si>
  <si>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</si>
  <si>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</si>
  <si>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</si>
  <si>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</si>
  <si>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</si>
  <si>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</si>
  <si>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</si>
  <si>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</si>
  <si>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</si>
  <si>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</si>
  <si>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</si>
  <si>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</si>
  <si>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</si>
  <si>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</si>
  <si>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</si>
  <si>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</si>
  <si>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</si>
  <si>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</si>
  <si>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</si>
  <si>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</si>
  <si>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</si>
  <si>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</si>
  <si>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</si>
  <si>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</si>
  <si>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</si>
  <si>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</si>
  <si>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</si>
  <si>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</si>
  <si>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</si>
  <si>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</si>
  <si>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</si>
  <si>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</si>
  <si>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</si>
  <si>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</si>
  <si>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</si>
  <si>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</si>
  <si>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</si>
  <si>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</si>
  <si>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</si>
  <si>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</si>
  <si>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</si>
  <si>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</si>
  <si>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</si>
  <si>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</si>
  <si>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</si>
  <si>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</si>
  <si>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</si>
  <si>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</si>
  <si>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</si>
  <si>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</si>
  <si>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</si>
  <si>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</si>
  <si>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</si>
  <si>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</si>
  <si>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</si>
  <si>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</si>
  <si>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</si>
  <si>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</si>
  <si>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</si>
  <si>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</si>
  <si>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</si>
  <si>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</si>
  <si>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</si>
  <si>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</si>
  <si>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</si>
  <si>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</si>
  <si>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</si>
  <si>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</si>
  <si>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</si>
  <si>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</si>
  <si>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</si>
  <si>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</si>
  <si>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</si>
  <si>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</si>
  <si>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</si>
  <si>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</si>
  <si>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</si>
  <si>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</si>
  <si>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</si>
  <si>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</si>
  <si>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</si>
  <si>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</si>
  <si>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</si>
  <si>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</si>
  <si>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</si>
  <si>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</si>
  <si>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</si>
  <si>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</si>
  <si>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</si>
  <si>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</si>
  <si>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</si>
  <si>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</si>
  <si>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</si>
  <si>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</si>
  <si>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</si>
  <si>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</si>
  <si>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</si>
  <si>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</si>
  <si>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</si>
  <si>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</si>
  <si>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</si>
  <si>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</si>
  <si>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</si>
  <si>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</si>
  <si>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</si>
  <si>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</si>
  <si>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</si>
  <si>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</si>
  <si>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</si>
  <si>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</si>
  <si>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</si>
  <si>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</si>
  <si>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</si>
  <si>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</si>
  <si>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</si>
  <si>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</si>
  <si>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</si>
  <si>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</si>
  <si>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</si>
  <si>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</si>
  <si>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</si>
  <si>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</si>
  <si>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</si>
  <si>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</si>
  <si>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</si>
  <si>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</si>
  <si>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</si>
  <si>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</si>
  <si>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</si>
  <si>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</si>
  <si>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</si>
  <si>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</si>
  <si>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</si>
  <si>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</si>
  <si>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</si>
  <si>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</si>
  <si>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</si>
  <si>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</si>
  <si>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</si>
  <si>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</si>
  <si>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</si>
  <si>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</si>
  <si>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</si>
  <si>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</si>
  <si>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</si>
  <si>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</si>
  <si>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</si>
  <si>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</si>
  <si>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</si>
  <si>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</si>
  <si>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</si>
  <si>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</si>
  <si>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</si>
  <si>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</si>
  <si>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</si>
  <si>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</si>
  <si>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</si>
  <si>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</si>
  <si>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</si>
  <si>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</si>
  <si>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</si>
  <si>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</si>
  <si>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</si>
  <si>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</si>
  <si>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</si>
  <si>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</si>
  <si>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</si>
  <si>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</si>
  <si>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</si>
  <si>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</si>
  <si>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</si>
  <si>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</si>
  <si>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</si>
  <si>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</si>
  <si>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</si>
  <si>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</si>
  <si>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</si>
  <si>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</si>
  <si>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</si>
  <si>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</si>
  <si>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</si>
  <si>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</si>
  <si>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</si>
  <si>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</si>
  <si>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</si>
  <si>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</si>
  <si>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</si>
  <si>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</si>
  <si>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</si>
  <si>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</si>
  <si>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</si>
  <si>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</si>
  <si>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</si>
  <si>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</si>
  <si>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</si>
  <si>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</si>
  <si>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</si>
  <si>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</si>
  <si>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</si>
  <si>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</si>
  <si>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</si>
  <si>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</si>
  <si>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</si>
  <si>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</si>
  <si>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</si>
  <si>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</si>
  <si>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</si>
  <si>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</si>
  <si>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</si>
  <si>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</si>
  <si>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</si>
  <si>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</si>
  <si>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</si>
  <si>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</si>
  <si>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</si>
  <si>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</si>
  <si>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</si>
  <si>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</si>
  <si>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</si>
  <si>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</si>
  <si>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</si>
  <si>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</si>
  <si>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</si>
  <si>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</si>
  <si>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</si>
  <si>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</si>
  <si>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</si>
  <si>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</si>
  <si>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</si>
  <si>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</si>
  <si>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</si>
  <si>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</si>
  <si>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</si>
  <si>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</si>
  <si>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</si>
  <si>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</si>
  <si>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</si>
  <si>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</si>
  <si>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</si>
  <si>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</si>
  <si>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</si>
  <si>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</si>
  <si>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</si>
  <si>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</si>
  <si>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</si>
  <si>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</si>
  <si>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</si>
  <si>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</si>
  <si>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</si>
  <si>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</si>
  <si>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</si>
  <si>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</si>
  <si>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</si>
  <si>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</si>
  <si>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</si>
  <si>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</si>
  <si>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</si>
  <si>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</si>
  <si>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</si>
  <si>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</si>
  <si>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</si>
  <si>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</si>
  <si>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</si>
  <si>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</si>
  <si>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</si>
  <si>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</si>
  <si>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</si>
  <si>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</si>
  <si>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</si>
  <si>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</si>
  <si>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</si>
  <si>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</si>
  <si>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</si>
  <si>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</si>
  <si>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</si>
  <si>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</si>
  <si>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</si>
  <si>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</si>
  <si>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</si>
  <si>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</si>
  <si>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</si>
  <si>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</si>
  <si>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</si>
  <si>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</si>
  <si>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</si>
  <si>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</si>
  <si>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</si>
  <si>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</si>
  <si>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</si>
  <si>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</si>
  <si>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</si>
  <si>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</si>
  <si>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</si>
  <si>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</si>
  <si>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</si>
  <si>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</si>
  <si>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</si>
  <si>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</si>
  <si>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</si>
  <si>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</si>
  <si>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</si>
  <si>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</si>
  <si>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</si>
  <si>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</si>
  <si>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</si>
  <si>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</si>
  <si>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</si>
  <si>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</si>
  <si>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</si>
  <si>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</si>
  <si>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</si>
  <si>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</si>
  <si>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</si>
  <si>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</si>
  <si>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</si>
  <si>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</si>
  <si>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</si>
  <si>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</si>
  <si>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</si>
  <si>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</si>
  <si>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</si>
  <si>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</si>
  <si>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</si>
  <si>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</si>
  <si>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</si>
  <si>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</si>
  <si>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</si>
  <si>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</si>
  <si>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</si>
  <si>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</si>
  <si>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</si>
  <si>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</si>
  <si>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</si>
  <si>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</si>
  <si>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</si>
  <si>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</si>
  <si>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</si>
  <si>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</si>
  <si>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</si>
  <si>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</si>
  <si>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</si>
  <si>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</si>
  <si>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</si>
  <si>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</si>
  <si>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</si>
  <si>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</si>
  <si>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</si>
  <si>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</si>
  <si>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</si>
  <si>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</si>
  <si>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</si>
  <si>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</si>
  <si>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</si>
  <si>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</si>
  <si>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</si>
  <si>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</si>
  <si>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</si>
  <si>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</si>
  <si>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</si>
  <si>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</si>
  <si>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</si>
  <si>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</si>
  <si>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</si>
  <si>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</si>
  <si>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</si>
  <si>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</si>
  <si>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</si>
  <si>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</si>
  <si>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</si>
  <si>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</si>
  <si>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</si>
  <si>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</si>
  <si>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</si>
  <si>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</si>
  <si>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</si>
  <si>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</si>
  <si>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</si>
  <si>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</si>
  <si>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</si>
  <si>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</si>
  <si>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</si>
  <si>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</si>
  <si>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</si>
  <si>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</si>
  <si>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</si>
  <si>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</si>
  <si>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</si>
  <si>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</si>
  <si>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</si>
  <si>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</si>
  <si>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</si>
  <si>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</si>
  <si>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</si>
  <si>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</si>
  <si>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</si>
  <si>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</si>
  <si>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</si>
  <si>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</si>
  <si>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</si>
  <si>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</si>
  <si>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</si>
  <si>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</si>
  <si>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</si>
  <si>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</si>
  <si>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</si>
  <si>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</si>
  <si>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</si>
  <si>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</si>
  <si>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</si>
  <si>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</si>
  <si>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</si>
  <si>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</si>
  <si>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</si>
  <si>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</si>
  <si>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</si>
  <si>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</si>
  <si>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</si>
  <si>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</si>
  <si>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</si>
  <si>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</si>
  <si>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</si>
  <si>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</si>
  <si>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</si>
  <si>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</si>
  <si>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</si>
  <si>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</si>
  <si>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</si>
  <si>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</si>
  <si>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</si>
  <si>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</si>
  <si>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</si>
  <si>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</si>
  <si>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</si>
  <si>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</si>
  <si>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</si>
  <si>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</si>
  <si>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</si>
  <si>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</si>
  <si>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</si>
  <si>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</si>
  <si>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</si>
  <si>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</si>
  <si>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</si>
  <si>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</si>
  <si>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</si>
  <si>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</si>
  <si>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</si>
  <si>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</si>
  <si>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</si>
  <si>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</si>
  <si>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</si>
  <si>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</si>
  <si>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</si>
  <si>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</si>
  <si>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</si>
  <si>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</si>
  <si>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</si>
  <si>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</si>
  <si>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</si>
  <si>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</si>
  <si>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</si>
  <si>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</si>
  <si>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</si>
  <si>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</si>
  <si>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</si>
  <si>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</si>
  <si>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</si>
  <si>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</si>
  <si>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</si>
  <si>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</si>
  <si>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</si>
  <si>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</si>
  <si>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</si>
  <si>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</si>
  <si>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</si>
  <si>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</si>
  <si>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</si>
  <si>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</si>
  <si>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</si>
  <si>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</si>
  <si>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</si>
  <si>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</si>
  <si>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</si>
  <si>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</si>
  <si>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</si>
  <si>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</si>
  <si>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</si>
  <si>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</si>
  <si>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</si>
  <si>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</si>
  <si>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</si>
  <si>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</si>
  <si>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</si>
  <si>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</si>
  <si>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</si>
  <si>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</si>
  <si>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</si>
  <si>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</si>
  <si>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</si>
  <si>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</si>
  <si>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</si>
  <si>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</si>
  <si>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</si>
  <si>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</si>
  <si>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</si>
  <si>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</si>
  <si>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</si>
  <si>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</si>
  <si>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</si>
  <si>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</si>
  <si>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</si>
  <si>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</si>
  <si>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</si>
  <si>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</si>
  <si>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</si>
  <si>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</si>
  <si>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</si>
  <si>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</si>
  <si>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</si>
  <si>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</si>
  <si>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</si>
  <si>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</si>
  <si>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</si>
  <si>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</si>
  <si>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</si>
  <si>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</si>
  <si>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</si>
  <si>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</si>
  <si>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</si>
  <si>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</si>
  <si>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</si>
  <si>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</si>
  <si>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</si>
  <si>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</si>
  <si>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</si>
  <si>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</si>
  <si>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</si>
  <si>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</si>
  <si>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</si>
  <si>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</si>
  <si>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</si>
  <si>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</si>
  <si>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</si>
  <si>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</si>
  <si>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</si>
  <si>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</si>
  <si>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</si>
  <si>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</si>
  <si>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</si>
  <si>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</si>
  <si>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</si>
  <si>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</si>
  <si>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</si>
  <si>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</si>
  <si>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</si>
  <si>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</si>
  <si>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</si>
  <si>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</si>
  <si>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</si>
  <si>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</si>
  <si>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</si>
  <si>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</si>
  <si>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</si>
  <si>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</si>
  <si>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</si>
  <si>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</si>
  <si>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</si>
  <si>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</si>
  <si>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</si>
  <si>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</si>
  <si>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</si>
  <si>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</si>
  <si>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</si>
  <si>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</si>
  <si>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</si>
  <si>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</si>
  <si>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</si>
  <si>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</si>
  <si>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</si>
  <si>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</si>
  <si>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</si>
  <si>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</si>
  <si>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</si>
  <si>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</si>
  <si>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</si>
  <si>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</si>
  <si>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</si>
  <si>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</si>
  <si>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</si>
  <si>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</si>
  <si>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</si>
  <si>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</si>
  <si>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</si>
  <si>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</si>
  <si>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</si>
  <si>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</si>
  <si>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</si>
  <si>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</si>
  <si>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</si>
  <si>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</si>
  <si>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</si>
  <si>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</si>
  <si>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</si>
  <si>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</si>
  <si>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</si>
  <si>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</si>
  <si>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</si>
  <si>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</si>
  <si>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</si>
  <si>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</si>
  <si>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</si>
  <si>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</si>
  <si>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</si>
  <si>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</si>
  <si>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</si>
  <si>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</si>
  <si>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</si>
  <si>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</si>
  <si>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</si>
  <si>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</si>
  <si>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</si>
  <si>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</si>
  <si>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</si>
  <si>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</si>
  <si>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</si>
  <si>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</si>
  <si>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</si>
  <si>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</si>
  <si>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</si>
  <si>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</si>
  <si>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</si>
  <si>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</si>
  <si>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</si>
  <si>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</si>
  <si>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</si>
  <si>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</si>
  <si>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</si>
  <si>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</si>
  <si>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</si>
  <si>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</si>
  <si>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</si>
  <si>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</si>
  <si>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</si>
  <si>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</si>
  <si>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</si>
  <si>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</si>
  <si>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</si>
  <si>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</si>
  <si>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</si>
  <si>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</si>
  <si>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</si>
  <si>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</si>
  <si>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</si>
  <si>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</si>
  <si>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</si>
  <si>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</si>
  <si>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</si>
  <si>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</si>
  <si>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</si>
  <si>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</si>
  <si>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</si>
  <si>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</si>
  <si>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</si>
  <si>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</si>
  <si>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</si>
  <si>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</si>
  <si>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</si>
  <si>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</si>
  <si>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</si>
  <si>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</si>
  <si>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</si>
  <si>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</si>
  <si>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</si>
  <si>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</si>
  <si>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</si>
  <si>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</si>
  <si>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</si>
  <si>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</si>
  <si>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</si>
  <si>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</si>
  <si>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</si>
  <si>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</si>
  <si>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</si>
  <si>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</si>
  <si>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</si>
  <si>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</si>
  <si>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</si>
  <si>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</si>
  <si>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</si>
  <si>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</si>
  <si>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</si>
  <si>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</si>
  <si>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</si>
  <si>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</si>
  <si>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</si>
  <si>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</si>
  <si>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</si>
  <si>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</si>
  <si>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</si>
  <si>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</si>
  <si>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</si>
  <si>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</si>
  <si>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</si>
  <si>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</si>
  <si>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</si>
  <si>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</si>
  <si>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</si>
  <si>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</si>
  <si>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</si>
  <si>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</si>
  <si>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</si>
  <si>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</si>
  <si>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</si>
  <si>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</si>
  <si>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</si>
  <si>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</si>
  <si>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</si>
  <si>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</si>
  <si>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</si>
  <si>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</si>
  <si>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</si>
  <si>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</si>
  <si>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</si>
  <si>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</si>
  <si>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</si>
  <si>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</si>
  <si>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</si>
  <si>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</si>
  <si>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</si>
  <si>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</si>
  <si>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</si>
  <si>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</si>
  <si>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</si>
  <si>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</si>
  <si>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</si>
  <si>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</si>
  <si>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</si>
  <si>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</si>
  <si>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</si>
  <si>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</si>
  <si>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</si>
  <si>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</si>
  <si>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</si>
  <si>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</si>
  <si>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</si>
  <si>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</si>
  <si>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</si>
  <si>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</si>
  <si>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</si>
  <si>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</si>
  <si>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</si>
  <si>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</si>
  <si>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</si>
  <si>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</si>
  <si>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</si>
  <si>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</si>
  <si>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</si>
  <si>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</si>
  <si>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</si>
  <si>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</si>
  <si>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</si>
  <si>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</si>
  <si>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</si>
  <si>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</si>
  <si>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</si>
  <si>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</si>
  <si>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</si>
  <si>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</si>
  <si>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</si>
  <si>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</si>
  <si>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</si>
  <si>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</si>
  <si>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</si>
  <si>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</si>
  <si>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</si>
  <si>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</si>
  <si>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</si>
  <si>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</si>
  <si>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</si>
  <si>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</si>
  <si>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</si>
  <si>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</si>
  <si>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</si>
  <si>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</si>
  <si>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</si>
  <si>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</si>
  <si>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</si>
  <si>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</si>
  <si>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</si>
  <si>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</si>
  <si>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</si>
  <si>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</si>
  <si>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</si>
  <si>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</si>
  <si>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</si>
  <si>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</si>
  <si>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</si>
  <si>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</si>
  <si>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</si>
  <si>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</si>
  <si>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</si>
  <si>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</si>
  <si>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</si>
  <si>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</si>
  <si>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</si>
  <si>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</si>
  <si>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</si>
  <si>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</si>
  <si>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</si>
  <si>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</si>
  <si>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</si>
  <si>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</si>
  <si>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</si>
  <si>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</si>
  <si>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</si>
  <si>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</si>
  <si>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</si>
  <si>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</si>
  <si>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</si>
  <si>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</si>
  <si>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</si>
  <si>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</si>
  <si>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</si>
  <si>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</si>
  <si>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</si>
  <si>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</si>
  <si>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</si>
  <si>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</si>
  <si>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</si>
  <si>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</si>
  <si>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</si>
  <si>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</si>
  <si>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</si>
  <si>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</si>
  <si>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</si>
  <si>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</si>
  <si>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</si>
  <si>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</si>
  <si>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</si>
  <si>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</si>
  <si>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</si>
  <si>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</si>
  <si>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</si>
  <si>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</si>
  <si>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</si>
  <si>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</si>
  <si>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</si>
  <si>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</si>
  <si>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</si>
  <si>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</si>
  <si>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</si>
  <si>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</si>
  <si>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</si>
  <si>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</si>
  <si>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</si>
  <si>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</si>
  <si>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</si>
  <si>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</si>
  <si>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</si>
  <si>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</si>
  <si>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</si>
  <si>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</si>
  <si>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</si>
  <si>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</si>
  <si>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</si>
  <si>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</si>
  <si>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</si>
  <si>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</si>
  <si>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</si>
  <si>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</si>
  <si>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</si>
  <si>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</si>
  <si>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</si>
  <si>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</si>
  <si>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</si>
  <si>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</si>
  <si>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</si>
  <si>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</si>
  <si>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</si>
  <si>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</si>
  <si>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</si>
  <si>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</si>
  <si>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</si>
  <si>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</si>
  <si>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</si>
  <si>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</si>
  <si>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</si>
  <si>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</si>
  <si>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</si>
  <si>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</si>
  <si>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</si>
  <si>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</si>
  <si>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</si>
  <si>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</si>
  <si>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</si>
  <si>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</si>
  <si>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</si>
  <si>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</si>
  <si>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</si>
  <si>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</si>
  <si>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</si>
  <si>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</si>
  <si>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</si>
  <si>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</si>
  <si>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</si>
  <si>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</si>
  <si>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</si>
  <si>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</si>
  <si>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</si>
  <si>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</si>
  <si>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</si>
  <si>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</si>
  <si>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</si>
  <si>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</si>
  <si>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</si>
  <si>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</si>
  <si>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</si>
  <si>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</si>
  <si>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</si>
  <si>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</si>
  <si>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</si>
  <si>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</si>
  <si>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</si>
  <si>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</si>
  <si>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</si>
  <si>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</si>
  <si>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</si>
  <si>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</si>
  <si>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</si>
  <si>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</si>
  <si>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</si>
  <si>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</si>
  <si>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</si>
  <si>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</si>
  <si>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</si>
  <si>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</si>
  <si>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</si>
  <si>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</si>
  <si>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</si>
  <si>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</si>
  <si>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</si>
  <si>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</si>
  <si>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</si>
  <si>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</si>
  <si>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</si>
  <si>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</si>
  <si>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</si>
  <si>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</si>
  <si>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</si>
  <si>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</si>
  <si>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</si>
  <si>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</si>
  <si>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</si>
  <si>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</si>
  <si>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</si>
  <si>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</si>
  <si>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</si>
  <si>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</si>
  <si>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</si>
  <si>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</si>
  <si>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</si>
  <si>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</si>
  <si>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</si>
  <si>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</si>
  <si>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</si>
  <si>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</si>
  <si>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</si>
  <si>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</si>
  <si>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</si>
  <si>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</si>
  <si>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</si>
  <si>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</si>
  <si>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</si>
  <si>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</si>
  <si>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</si>
  <si>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</si>
  <si>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</si>
  <si>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</si>
  <si>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</si>
  <si>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</si>
  <si>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</si>
  <si>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</si>
  <si>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</si>
  <si>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</si>
  <si>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</si>
  <si>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</si>
  <si>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</si>
  <si>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</si>
  <si>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</si>
  <si>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</si>
  <si>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</si>
  <si>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</si>
  <si>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</si>
  <si>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</si>
  <si>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</si>
  <si>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</si>
  <si>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</si>
  <si>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</si>
  <si>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</si>
  <si>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</si>
  <si>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</si>
  <si>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</si>
  <si>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</si>
  <si>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</si>
  <si>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</si>
  <si>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</si>
  <si>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</si>
  <si>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</si>
  <si>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</si>
  <si>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</si>
  <si>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</si>
  <si>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</si>
  <si>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</si>
  <si>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</si>
  <si>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</si>
  <si>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</si>
  <si>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</si>
  <si>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</si>
  <si>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</si>
  <si>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</si>
  <si>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</si>
  <si>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</si>
  <si>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</si>
  <si>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</si>
  <si>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</si>
  <si>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</si>
  <si>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</si>
  <si>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</si>
  <si>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</si>
  <si>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</si>
  <si>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</si>
  <si>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</si>
  <si>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</si>
  <si>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</si>
  <si>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</si>
  <si>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</si>
  <si>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</si>
  <si>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</si>
  <si>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</si>
  <si>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</si>
  <si>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</si>
  <si>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</si>
  <si>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</si>
  <si>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</si>
  <si>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</si>
  <si>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</si>
  <si>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</si>
  <si>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</si>
  <si>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</si>
  <si>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</si>
  <si>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</si>
  <si>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</si>
  <si>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</si>
  <si>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</si>
  <si>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</si>
  <si>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</si>
  <si>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</si>
  <si>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</si>
  <si>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</si>
  <si>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</si>
  <si>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</si>
  <si>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</si>
  <si>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</si>
  <si>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</si>
  <si>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</si>
  <si>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</si>
  <si>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</si>
  <si>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</si>
  <si>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</si>
  <si>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</si>
  <si>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</si>
  <si>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</si>
  <si>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</si>
  <si>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</si>
  <si>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</si>
  <si>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</si>
  <si>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</si>
  <si>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</si>
  <si>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</si>
  <si>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</si>
  <si>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</si>
  <si>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</si>
  <si>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</si>
  <si>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</si>
  <si>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</si>
  <si>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</si>
  <si>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</si>
  <si>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</si>
  <si>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</si>
  <si>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</si>
  <si>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</si>
  <si>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</si>
  <si>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</si>
  <si>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</si>
  <si>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</si>
  <si>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</si>
  <si>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</si>
  <si>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</si>
  <si>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</si>
  <si>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</si>
  <si>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</si>
  <si>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</si>
  <si>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</si>
  <si>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</si>
  <si>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</si>
  <si>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</si>
  <si>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</si>
  <si>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</si>
  <si>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</si>
  <si>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</si>
  <si>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</si>
  <si>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</si>
  <si>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</si>
  <si>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</si>
  <si>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</si>
  <si>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</si>
  <si>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</si>
  <si>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</si>
  <si>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</si>
  <si>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</si>
  <si>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</si>
  <si>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</si>
  <si>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</si>
  <si>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</si>
  <si>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</si>
  <si>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</si>
  <si>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</si>
  <si>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</si>
  <si>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</si>
  <si>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</si>
  <si>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</si>
  <si>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</si>
  <si>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</si>
  <si>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</si>
  <si>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</si>
  <si>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</si>
  <si>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</si>
  <si>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</si>
  <si>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</si>
  <si>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</si>
  <si>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</si>
  <si>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</si>
  <si>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</si>
  <si>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</si>
  <si>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</si>
  <si>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</si>
  <si>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</si>
  <si>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</si>
  <si>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</si>
  <si>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</si>
  <si>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</si>
  <si>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</si>
  <si>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</si>
  <si>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</si>
  <si>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</si>
  <si>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</si>
  <si>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</si>
  <si>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</si>
  <si>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</si>
  <si>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</si>
  <si>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</si>
  <si>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</si>
  <si>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</si>
  <si>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</si>
  <si>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</si>
  <si>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</si>
  <si>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</si>
  <si>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</si>
  <si>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</si>
  <si>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</si>
  <si>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</si>
  <si>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</si>
  <si>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</si>
  <si>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</si>
  <si>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</si>
  <si>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</si>
  <si>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</si>
  <si>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</si>
  <si>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</si>
  <si>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</si>
  <si>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</si>
  <si>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</si>
  <si>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</si>
  <si>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</si>
  <si>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</si>
  <si>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</si>
  <si>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</si>
  <si>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</si>
  <si>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</si>
  <si>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</si>
  <si>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</si>
  <si>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</si>
  <si>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</si>
  <si>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</si>
  <si>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</si>
  <si>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</si>
  <si>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</si>
  <si>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</si>
  <si>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</si>
  <si>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</si>
  <si>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</si>
  <si>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</si>
  <si>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</si>
  <si>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</si>
  <si>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</si>
  <si>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</si>
  <si>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</si>
  <si>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</si>
  <si>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</si>
  <si>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</si>
  <si>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</si>
  <si>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</si>
  <si>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</si>
  <si>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</si>
  <si>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</si>
  <si>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</si>
  <si>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</si>
  <si>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</si>
  <si>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</si>
  <si>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</si>
  <si>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</si>
  <si>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</si>
  <si>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</si>
  <si>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</si>
  <si>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</si>
  <si>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</si>
  <si>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</si>
  <si>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</si>
  <si>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</si>
  <si>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</si>
  <si>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</si>
  <si>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</si>
  <si>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</si>
  <si>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</si>
  <si>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</si>
  <si>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</si>
  <si>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</si>
  <si>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</si>
  <si>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</si>
  <si>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</si>
  <si>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</si>
  <si>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</si>
  <si>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</si>
  <si>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</si>
  <si>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</si>
  <si>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</si>
  <si>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</si>
  <si>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</si>
  <si>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</si>
  <si>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</si>
  <si>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</si>
  <si>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</si>
  <si>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</si>
  <si>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</si>
  <si>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</si>
  <si>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</si>
  <si>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</si>
  <si>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</si>
  <si>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</si>
  <si>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</si>
  <si>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</si>
  <si>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</si>
  <si>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</si>
  <si>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</si>
  <si>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</si>
  <si>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</si>
  <si>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</si>
  <si>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</si>
  <si>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</si>
  <si>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</si>
  <si>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</si>
  <si>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</si>
  <si>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</si>
  <si>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</si>
  <si>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</si>
  <si>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</si>
  <si>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</si>
  <si>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</si>
  <si>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</si>
  <si>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</si>
  <si>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</si>
  <si>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</si>
  <si>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</si>
  <si>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</si>
  <si>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</si>
  <si>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</si>
  <si>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</si>
  <si>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</si>
  <si>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</si>
  <si>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</si>
  <si>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</si>
  <si>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</si>
  <si>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</si>
  <si>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</si>
  <si>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</si>
  <si>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</si>
  <si>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</si>
  <si>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</si>
  <si>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</si>
  <si>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</si>
  <si>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</si>
  <si>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</si>
  <si>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</si>
  <si>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</si>
  <si>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</si>
  <si>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</si>
  <si>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</si>
  <si>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</si>
  <si>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</si>
  <si>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</si>
  <si>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</si>
  <si>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</si>
  <si>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</si>
  <si>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</si>
  <si>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</si>
  <si>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</si>
  <si>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</si>
  <si>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</si>
  <si>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</si>
  <si>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</si>
  <si>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</si>
  <si>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</si>
  <si>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</si>
  <si>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</si>
  <si>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</si>
  <si>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</si>
  <si>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</si>
  <si>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</si>
  <si>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</si>
  <si>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</si>
  <si>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</si>
  <si>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</si>
  <si>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</si>
  <si>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</si>
  <si>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</si>
  <si>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</si>
  <si>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</si>
  <si>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</si>
  <si>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</si>
  <si>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</si>
  <si>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</si>
  <si>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</si>
  <si>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</si>
  <si>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</si>
  <si>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</si>
  <si>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</si>
  <si>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</si>
  <si>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</si>
  <si>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</si>
  <si>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</si>
  <si>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</si>
  <si>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</si>
  <si>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</si>
  <si>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</si>
  <si>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</si>
  <si>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</si>
  <si>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</si>
  <si>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</si>
  <si>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</si>
  <si>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</si>
  <si>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</si>
  <si>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</si>
  <si>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</si>
  <si>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</si>
  <si>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</si>
  <si>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</si>
  <si>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</si>
  <si>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</si>
  <si>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</si>
  <si>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</si>
  <si>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</si>
  <si>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</si>
  <si>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</si>
  <si>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</si>
  <si>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</si>
  <si>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</si>
  <si>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</si>
  <si>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</si>
  <si>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</si>
  <si>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</si>
  <si>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</si>
  <si>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</si>
  <si>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</si>
  <si>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</si>
  <si>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</si>
  <si>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</si>
  <si>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</si>
  <si>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</si>
  <si>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</si>
  <si>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</si>
  <si>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</si>
  <si>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</si>
  <si>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</si>
  <si>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</si>
  <si>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</si>
  <si>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</si>
  <si>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</si>
  <si>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</si>
  <si>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</si>
  <si>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</si>
  <si>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</si>
  <si>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</si>
  <si>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</si>
  <si>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</si>
  <si>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</si>
  <si>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</si>
  <si>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</si>
  <si>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</si>
  <si>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</si>
  <si>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</si>
  <si>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</si>
  <si>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</si>
  <si>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</si>
  <si>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</si>
  <si>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</si>
  <si>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</si>
  <si>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</si>
  <si>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</si>
  <si>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</si>
  <si>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</si>
  <si>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</si>
  <si>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</si>
  <si>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</si>
  <si>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</si>
  <si>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</si>
  <si>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</si>
  <si>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</si>
  <si>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</si>
  <si>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</si>
  <si>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</si>
  <si>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</si>
  <si>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</si>
  <si>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</si>
  <si>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</si>
  <si>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</si>
  <si>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</si>
  <si>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</si>
  <si>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</si>
  <si>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</si>
  <si>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</si>
  <si>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</si>
  <si>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</si>
  <si>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</si>
  <si>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</si>
  <si>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</si>
  <si>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</si>
  <si>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</si>
  <si>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</si>
  <si>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</si>
  <si>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</si>
  <si>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</si>
  <si>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</si>
  <si>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</si>
  <si>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</si>
  <si>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</si>
  <si>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</si>
  <si>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</si>
  <si>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</si>
  <si>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</si>
  <si>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</si>
  <si>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</si>
  <si>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</si>
  <si>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</si>
  <si>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</si>
  <si>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</si>
  <si>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</si>
  <si>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</si>
  <si>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</si>
  <si>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</si>
  <si>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</si>
  <si>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</si>
  <si>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</si>
  <si>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</si>
  <si>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</si>
  <si>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</si>
  <si>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</si>
  <si>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</si>
  <si>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</si>
  <si>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</si>
  <si>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</si>
  <si>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</si>
  <si>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</si>
  <si>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</si>
  <si>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</si>
  <si>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</si>
  <si>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</si>
  <si>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</si>
  <si>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</si>
  <si>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</si>
  <si>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</si>
  <si>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</si>
  <si>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</si>
  <si>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</si>
  <si>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</si>
  <si>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</si>
  <si>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</si>
  <si>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</si>
  <si>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</si>
  <si>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</si>
  <si>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</si>
  <si>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</si>
  <si>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</si>
  <si>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</si>
  <si>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</si>
  <si>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</si>
  <si>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</si>
  <si>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</si>
  <si>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</si>
  <si>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</si>
  <si>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</si>
  <si>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</si>
  <si>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</si>
  <si>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</si>
  <si>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</si>
  <si>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</si>
  <si>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</si>
  <si>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</si>
  <si>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</si>
  <si>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</si>
  <si>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</si>
  <si>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</si>
  <si>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</si>
  <si>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</si>
  <si>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</si>
  <si>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</si>
  <si>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</si>
  <si>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</si>
  <si>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</si>
  <si>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</si>
  <si>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</si>
  <si>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</si>
  <si>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</si>
  <si>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</si>
  <si>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</si>
  <si>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</si>
  <si>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</si>
  <si>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</si>
  <si>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</si>
  <si>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</si>
  <si>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</si>
  <si>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</si>
  <si>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</si>
  <si>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</si>
  <si>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</si>
  <si>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</si>
  <si>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</si>
  <si>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</si>
  <si>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</si>
  <si>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</si>
  <si>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</si>
  <si>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</si>
  <si>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</si>
  <si>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</si>
  <si>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</si>
  <si>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</si>
  <si>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</si>
  <si>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</si>
  <si>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</si>
  <si>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</si>
  <si>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</si>
  <si>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</si>
  <si>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</si>
  <si>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</si>
  <si>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</si>
  <si>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</si>
  <si>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</si>
  <si>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</si>
  <si>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</si>
  <si>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</si>
  <si>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</si>
  <si>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</si>
  <si>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</si>
  <si>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</si>
  <si>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</si>
  <si>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</si>
  <si>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</si>
  <si>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</si>
  <si>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</si>
  <si>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</si>
  <si>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</si>
  <si>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</si>
  <si>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</si>
  <si>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</si>
  <si>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</si>
  <si>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</si>
  <si>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</si>
  <si>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</si>
  <si>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</si>
  <si>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</si>
  <si>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</si>
  <si>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</si>
  <si>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</si>
  <si>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</si>
  <si>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</si>
  <si>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</si>
  <si>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</si>
  <si>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</si>
  <si>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</si>
  <si>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</si>
  <si>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</si>
  <si>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</si>
  <si>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</si>
  <si>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</si>
  <si>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</si>
  <si>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</si>
  <si>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</si>
  <si>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</si>
  <si>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</si>
  <si>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</si>
  <si>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</si>
  <si>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</si>
  <si>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</si>
  <si>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</si>
  <si>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</si>
  <si>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</si>
  <si>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</si>
  <si>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</si>
  <si>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</si>
  <si>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</si>
  <si>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</si>
  <si>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</si>
  <si>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</si>
  <si>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</si>
  <si>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</si>
  <si>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</si>
  <si>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</si>
  <si>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</si>
  <si>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</si>
  <si>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</si>
  <si>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</si>
  <si>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</si>
  <si>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</si>
  <si>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</si>
  <si>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</si>
  <si>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</si>
  <si>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</si>
  <si>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</si>
  <si>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</si>
  <si>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</si>
  <si>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</si>
  <si>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</si>
  <si>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</si>
  <si>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</si>
  <si>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</si>
  <si>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</si>
  <si>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</si>
  <si>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</si>
  <si>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</si>
  <si>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</si>
  <si>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</si>
  <si>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</si>
  <si>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</si>
  <si>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</si>
  <si>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</si>
  <si>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</si>
  <si>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</si>
  <si>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</si>
  <si>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</si>
  <si>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</si>
  <si>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</si>
  <si>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</si>
  <si>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</si>
  <si>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</si>
  <si>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</si>
  <si>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</si>
  <si>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</si>
  <si>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</si>
  <si>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</si>
  <si>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</si>
  <si>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</si>
  <si>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</si>
  <si>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</si>
  <si>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</si>
  <si>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</si>
  <si>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</si>
  <si>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</si>
  <si>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</si>
  <si>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</si>
  <si>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</si>
  <si>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</si>
  <si>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</si>
  <si>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</si>
  <si>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</si>
  <si>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</si>
  <si>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</si>
  <si>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</si>
  <si>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</si>
  <si>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</si>
  <si>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</si>
  <si>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</si>
  <si>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</si>
  <si>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</si>
  <si>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</si>
  <si>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</si>
  <si>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</si>
  <si>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</si>
  <si>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</si>
  <si>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</si>
  <si>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</si>
  <si>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</si>
  <si>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</si>
  <si>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</si>
  <si>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</si>
  <si>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</si>
  <si>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</si>
  <si>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</si>
  <si>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</si>
  <si>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</si>
  <si>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</si>
  <si>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</si>
  <si>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</si>
  <si>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</si>
  <si>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</si>
  <si>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</si>
  <si>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</si>
  <si>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</si>
  <si>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</si>
  <si>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</si>
  <si>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</si>
  <si>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</si>
  <si>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</si>
  <si>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</si>
  <si>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</si>
  <si>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</si>
  <si>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</si>
  <si>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</si>
  <si>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</si>
  <si>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</si>
  <si>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</si>
  <si>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</si>
  <si>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</si>
  <si>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</si>
  <si>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</si>
  <si>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</si>
  <si>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</si>
  <si>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</si>
  <si>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</si>
  <si>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</si>
  <si>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</si>
  <si>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</si>
  <si>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</si>
  <si>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</si>
  <si>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</si>
  <si>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</si>
  <si>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</si>
  <si>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</si>
  <si>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</si>
  <si>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</si>
  <si>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</si>
  <si>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</si>
  <si>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</si>
  <si>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</si>
  <si>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</si>
  <si>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</si>
  <si>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</si>
  <si>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</si>
  <si>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</si>
  <si>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</si>
  <si>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</si>
  <si>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</si>
  <si>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</si>
  <si>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</si>
  <si>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</si>
  <si>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</si>
  <si>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</si>
  <si>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</si>
  <si>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</si>
  <si>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</si>
  <si>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</si>
  <si>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</si>
  <si>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</si>
  <si>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</si>
  <si>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</si>
  <si>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</si>
  <si>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</si>
  <si>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</si>
  <si>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</si>
  <si>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</si>
  <si>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</si>
  <si>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</si>
  <si>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</si>
  <si>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</si>
  <si>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</si>
  <si>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</si>
  <si>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</si>
  <si>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</si>
  <si>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</si>
  <si>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</si>
  <si>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</si>
  <si>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</si>
  <si>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</si>
  <si>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</si>
  <si>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</si>
  <si>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</si>
  <si>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</si>
  <si>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</si>
  <si>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</si>
  <si>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</si>
  <si>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</si>
  <si>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</si>
  <si>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</si>
  <si>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</si>
  <si>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</si>
  <si>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</si>
  <si>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</si>
  <si>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</si>
  <si>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</si>
  <si>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</si>
  <si>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</si>
  <si>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</si>
  <si>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</si>
  <si>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</si>
  <si>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</si>
  <si>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</si>
  <si>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</si>
  <si>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</si>
  <si>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</si>
  <si>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</si>
  <si>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</si>
  <si>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</si>
  <si>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</si>
  <si>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</si>
  <si>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</si>
  <si>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</si>
  <si>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</si>
  <si>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</si>
  <si>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</si>
  <si>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</si>
  <si>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</si>
  <si>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</si>
  <si>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</si>
  <si>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</si>
  <si>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</si>
  <si>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</si>
  <si>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</si>
  <si>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</si>
  <si>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</si>
  <si>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</si>
  <si>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</si>
  <si>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</si>
  <si>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</si>
  <si>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</si>
  <si>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</si>
  <si>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</si>
  <si>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</si>
  <si>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</si>
  <si>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</si>
  <si>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</si>
  <si>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</si>
  <si>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</si>
  <si>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</si>
  <si>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</si>
  <si>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</si>
  <si>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</si>
  <si>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</si>
  <si>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</si>
  <si>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</si>
  <si>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</si>
  <si>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</si>
  <si>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</si>
  <si>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</si>
  <si>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</si>
  <si>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</si>
  <si>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</si>
  <si>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</si>
  <si>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</si>
  <si>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</si>
  <si>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</si>
  <si>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</si>
  <si>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</si>
  <si>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</si>
  <si>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</si>
  <si>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</si>
  <si>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</si>
  <si>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</si>
  <si>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</si>
  <si>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</si>
  <si>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</si>
  <si>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</si>
  <si>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</si>
  <si>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</si>
  <si>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</si>
  <si>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</si>
  <si>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</si>
  <si>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</si>
  <si>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</si>
  <si>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</si>
  <si>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</si>
  <si>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</si>
  <si>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</si>
  <si>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</si>
  <si>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</si>
  <si>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</si>
  <si>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</si>
  <si>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</si>
  <si>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</si>
  <si>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</si>
  <si>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</si>
  <si>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</si>
  <si>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</si>
  <si>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</si>
  <si>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</si>
  <si>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</si>
  <si>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</si>
  <si>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</si>
  <si>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</si>
  <si>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</si>
  <si>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</si>
  <si>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</si>
  <si>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</si>
  <si>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</si>
  <si>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</si>
  <si>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</si>
  <si>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</si>
  <si>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</si>
  <si>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</si>
  <si>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</si>
  <si>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</si>
  <si>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</si>
  <si>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</si>
  <si>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</si>
  <si>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</si>
  <si>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</si>
  <si>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</si>
  <si>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</si>
  <si>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</si>
  <si>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</si>
  <si>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</si>
  <si>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</si>
  <si>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</si>
  <si>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</si>
  <si>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</si>
  <si>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</si>
  <si>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</si>
  <si>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</si>
  <si>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</si>
  <si>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</si>
  <si>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</si>
  <si>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</si>
  <si>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</si>
  <si>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</si>
  <si>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</si>
  <si>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</si>
  <si>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</si>
  <si>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</si>
  <si>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</si>
  <si>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</si>
  <si>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</si>
  <si>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</si>
  <si>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</si>
  <si>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</si>
  <si>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</si>
  <si>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</si>
  <si>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</si>
  <si>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</si>
  <si>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</si>
  <si>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</si>
  <si>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</si>
  <si>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</si>
  <si>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</si>
  <si>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</si>
  <si>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</si>
  <si>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</si>
  <si>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</si>
  <si>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</si>
  <si>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</si>
  <si>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</si>
  <si>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</si>
  <si>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</si>
  <si>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</si>
  <si>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</si>
  <si>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</si>
  <si>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</si>
  <si>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</si>
  <si>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</si>
  <si>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</si>
  <si>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</si>
  <si>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</si>
  <si>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</si>
  <si>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</si>
  <si>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</si>
  <si>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</si>
  <si>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</si>
  <si>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</si>
  <si>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</si>
  <si>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</si>
  <si>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</si>
  <si>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</si>
  <si>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</si>
  <si>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</si>
  <si>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</si>
  <si>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</si>
  <si>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</si>
  <si>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</si>
  <si>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</si>
  <si>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</si>
  <si>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</si>
  <si>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</si>
  <si>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</si>
  <si>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</si>
  <si>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</si>
  <si>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</si>
  <si>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</si>
  <si>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</si>
  <si>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</si>
  <si>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</si>
  <si>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</si>
  <si>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</si>
  <si>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</si>
  <si>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</si>
  <si>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</si>
  <si>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</si>
  <si>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</si>
  <si>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</si>
  <si>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</si>
  <si>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</si>
  <si>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</si>
  <si>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</si>
  <si>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</si>
  <si>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</si>
  <si>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</si>
  <si>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</si>
  <si>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</si>
  <si>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</si>
  <si>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</si>
  <si>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</si>
  <si>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</si>
  <si>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</si>
  <si>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</si>
  <si>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</si>
  <si>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</si>
  <si>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</si>
  <si>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</si>
  <si>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</si>
  <si>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</si>
  <si>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</si>
  <si>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</si>
  <si>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</si>
  <si>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</si>
  <si>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</si>
  <si>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</si>
  <si>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</si>
  <si>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</si>
  <si>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</si>
  <si>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</si>
  <si>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</si>
  <si>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</si>
  <si>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</si>
  <si>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</si>
  <si>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</si>
  <si>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</si>
  <si>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</si>
  <si>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</si>
  <si>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</si>
  <si>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</si>
  <si>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</si>
  <si>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</si>
  <si>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</si>
  <si>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</si>
  <si>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</si>
  <si>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</si>
  <si>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</si>
  <si>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</si>
  <si>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</si>
  <si>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</si>
  <si>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</si>
  <si>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</si>
  <si>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</si>
  <si>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</si>
  <si>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</si>
  <si>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</si>
  <si>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</si>
  <si>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</si>
  <si>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</si>
  <si>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</si>
  <si>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</si>
  <si>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</si>
  <si>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</si>
  <si>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</si>
  <si>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</si>
  <si>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</si>
  <si>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</si>
  <si>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</si>
  <si>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</si>
  <si>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</si>
  <si>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</si>
  <si>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</si>
  <si>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</si>
  <si>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</si>
  <si>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</si>
  <si>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</si>
  <si>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</si>
  <si>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</si>
  <si>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</si>
  <si>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</si>
  <si>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</si>
  <si>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</si>
  <si>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</si>
  <si>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</si>
  <si>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</si>
  <si>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</si>
  <si>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</si>
  <si>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</si>
  <si>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</si>
  <si>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</si>
  <si>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</si>
  <si>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</si>
  <si>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</si>
  <si>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</si>
  <si>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</si>
  <si>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</si>
  <si>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</si>
  <si>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</si>
  <si>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</si>
  <si>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</si>
  <si>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</si>
  <si>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</si>
  <si>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</si>
  <si>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</si>
  <si>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</si>
  <si>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</si>
  <si>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</si>
  <si>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</si>
  <si>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</si>
  <si>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</si>
  <si>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</si>
  <si>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</si>
  <si>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</si>
  <si>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</si>
  <si>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</si>
  <si>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</si>
  <si>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</si>
  <si>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</si>
  <si>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</si>
  <si>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</si>
  <si>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</si>
  <si>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</si>
  <si>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</si>
  <si>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</si>
  <si>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</si>
  <si>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</si>
  <si>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</si>
  <si>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</si>
  <si>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</si>
  <si>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</si>
  <si>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</si>
  <si>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</si>
  <si>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</si>
  <si>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</si>
  <si>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</si>
  <si>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</si>
  <si>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</si>
  <si>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</si>
  <si>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</si>
  <si>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</si>
  <si>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</si>
  <si>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</si>
  <si>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</si>
  <si>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</si>
  <si>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</si>
  <si>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</si>
  <si>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</si>
  <si>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</si>
  <si>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</si>
  <si>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</si>
  <si>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</si>
  <si>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</si>
  <si>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</si>
  <si>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</si>
  <si>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</si>
  <si>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</si>
  <si>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</si>
  <si>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</si>
  <si>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</si>
  <si>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</si>
  <si>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</si>
  <si>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</si>
  <si>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</si>
  <si>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</si>
  <si>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</si>
  <si>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</si>
  <si>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</si>
  <si>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</si>
  <si>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</si>
  <si>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</si>
  <si>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</si>
  <si>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</si>
  <si>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</si>
  <si>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</si>
  <si>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</si>
  <si>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</si>
  <si>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</si>
  <si>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</si>
  <si>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</si>
  <si>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</si>
  <si>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</si>
  <si>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</si>
  <si>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</si>
  <si>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</si>
  <si>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</si>
  <si>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</si>
  <si>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</si>
  <si>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</si>
  <si>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</si>
  <si>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</si>
  <si>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</si>
  <si>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</si>
  <si>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</si>
  <si>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</si>
  <si>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</si>
  <si>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</si>
  <si>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</si>
  <si>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</si>
  <si>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</si>
  <si>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</si>
  <si>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</si>
  <si>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</si>
  <si>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</si>
  <si>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</si>
  <si>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</si>
  <si>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</si>
  <si>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</si>
  <si>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</si>
  <si>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</si>
  <si>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</si>
  <si>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</si>
  <si>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</si>
  <si>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</si>
  <si>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</si>
  <si>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</si>
  <si>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</si>
  <si>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</si>
  <si>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</si>
  <si>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</si>
  <si>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</si>
  <si>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</si>
  <si>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</si>
  <si>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</si>
  <si>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</si>
  <si>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</si>
  <si>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</si>
  <si>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</si>
  <si>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</si>
  <si>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</si>
  <si>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</si>
  <si>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</si>
  <si>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</si>
  <si>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</si>
  <si>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</si>
  <si>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</si>
  <si>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</si>
  <si>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</si>
  <si>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</si>
  <si>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</si>
  <si>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</si>
  <si>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</si>
  <si>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</si>
  <si>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</si>
  <si>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</si>
  <si>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</si>
  <si>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</si>
  <si>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</si>
  <si>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</si>
  <si>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</si>
  <si>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</si>
  <si>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</si>
  <si>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</si>
  <si>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</si>
  <si>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</si>
  <si>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</si>
  <si>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</si>
  <si>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</si>
  <si>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</si>
  <si>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</si>
  <si>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</si>
  <si>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</si>
  <si>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</si>
  <si>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</si>
  <si>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</si>
  <si>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</si>
  <si>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</si>
  <si>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</si>
  <si>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</si>
  <si>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</si>
  <si>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</si>
  <si>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</si>
  <si>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</si>
  <si>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</si>
  <si>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</si>
  <si>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</si>
  <si>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</si>
  <si>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</si>
  <si>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</si>
  <si>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</si>
  <si>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</si>
  <si>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</si>
  <si>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</si>
  <si>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</si>
  <si>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</si>
  <si>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</si>
  <si>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</si>
  <si>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</si>
  <si>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</si>
  <si>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</si>
  <si>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</si>
  <si>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</si>
  <si>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</si>
  <si>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</si>
  <si>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</si>
  <si>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</si>
  <si>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</si>
  <si>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</si>
  <si>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</si>
  <si>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</si>
  <si>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</si>
  <si>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</si>
  <si>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</si>
  <si>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</si>
  <si>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</si>
  <si>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</si>
  <si>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</si>
  <si>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</si>
  <si>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</si>
  <si>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</si>
  <si>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</si>
  <si>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</si>
  <si>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</si>
  <si>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</si>
  <si>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</si>
  <si>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</si>
  <si>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</si>
  <si>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</si>
  <si>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</si>
  <si>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</si>
  <si>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</si>
  <si>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</si>
  <si>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</si>
  <si>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</si>
  <si>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</si>
  <si>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</si>
  <si>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</si>
  <si>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</si>
  <si>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</si>
  <si>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</si>
  <si>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</si>
  <si>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</si>
  <si>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</si>
  <si>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</si>
  <si>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</si>
  <si>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</si>
  <si>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</si>
  <si>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</si>
  <si>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</si>
  <si>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</si>
  <si>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</si>
  <si>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</si>
  <si>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</si>
  <si>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</si>
  <si>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</si>
  <si>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</si>
  <si>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</si>
  <si>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</si>
  <si>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</si>
  <si>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</si>
  <si>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</si>
  <si>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</si>
  <si>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</si>
  <si>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</si>
  <si>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</si>
  <si>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</si>
  <si>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</si>
  <si>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</si>
  <si>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</si>
  <si>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</si>
  <si>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</si>
  <si>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</si>
  <si>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</si>
  <si>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</si>
  <si>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</si>
  <si>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</si>
  <si>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</si>
  <si>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</si>
  <si>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</si>
  <si>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</si>
  <si>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</si>
  <si>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</si>
  <si>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</si>
  <si>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</si>
  <si>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</si>
  <si>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</si>
  <si>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</si>
  <si>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</si>
  <si>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</si>
  <si>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</si>
  <si>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</si>
  <si>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</si>
  <si>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</si>
  <si>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</si>
  <si>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</si>
  <si>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</si>
  <si>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</si>
  <si>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</si>
  <si>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</si>
  <si>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</si>
  <si>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</si>
  <si>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</si>
  <si>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</si>
  <si>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</si>
  <si>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</si>
  <si>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</si>
  <si>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</si>
  <si>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</si>
  <si>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</si>
  <si>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</si>
  <si>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</si>
  <si>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</si>
  <si>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</si>
  <si>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</si>
  <si>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</si>
  <si>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</si>
  <si>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</si>
  <si>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</si>
  <si>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</si>
  <si>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</si>
  <si>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</si>
  <si>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</si>
  <si>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</si>
  <si>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</si>
  <si>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</si>
  <si>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</si>
  <si>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</si>
  <si>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</si>
  <si>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</si>
  <si>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</si>
  <si>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</si>
  <si>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</si>
  <si>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</si>
  <si>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</si>
  <si>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</si>
  <si>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</si>
  <si>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</si>
  <si>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</si>
  <si>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</si>
  <si>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</si>
  <si>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</si>
  <si>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</si>
  <si>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</si>
  <si>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</si>
  <si>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</si>
  <si>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</si>
  <si>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</si>
  <si>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</si>
  <si>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</si>
  <si>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</si>
  <si>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</si>
  <si>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</si>
  <si>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</si>
  <si>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</si>
  <si>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</si>
  <si>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</si>
  <si>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</si>
  <si>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</si>
  <si>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</si>
  <si>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</si>
  <si>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</si>
  <si>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</si>
  <si>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</si>
  <si>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</si>
  <si>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</si>
  <si>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</si>
  <si>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</si>
  <si>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</si>
  <si>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</si>
  <si>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</si>
  <si>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</si>
  <si>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</si>
  <si>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</si>
  <si>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</si>
  <si>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</si>
  <si>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</si>
  <si>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</si>
  <si>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</si>
  <si>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</si>
  <si>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</si>
  <si>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</si>
  <si>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</si>
  <si>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</si>
  <si>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</si>
  <si>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</si>
  <si>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</si>
  <si>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</si>
  <si>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</si>
  <si>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</si>
  <si>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</si>
  <si>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</si>
  <si>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</si>
  <si>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</si>
  <si>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</si>
  <si>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</si>
  <si>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</si>
  <si>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</si>
  <si>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</si>
  <si>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</si>
  <si>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</si>
  <si>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</si>
  <si>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</si>
  <si>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</si>
  <si>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</si>
  <si>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</si>
  <si>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</si>
  <si>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</si>
  <si>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</si>
  <si>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</si>
  <si>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</si>
  <si>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</si>
  <si>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</si>
  <si>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</si>
  <si>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</si>
  <si>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</si>
  <si>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</si>
  <si>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</si>
  <si>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</si>
  <si>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</si>
  <si>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</si>
  <si>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</si>
  <si>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</si>
  <si>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</si>
  <si>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</si>
  <si>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</si>
  <si>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</si>
  <si>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</si>
  <si>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</si>
  <si>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</si>
  <si>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</si>
  <si>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</si>
  <si>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</si>
  <si>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</si>
  <si>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</si>
  <si>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</si>
  <si>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</si>
  <si>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</si>
  <si>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</si>
  <si>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</si>
  <si>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</si>
  <si>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</si>
  <si>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</si>
  <si>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</si>
  <si>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</si>
  <si>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</si>
  <si>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</si>
  <si>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</si>
  <si>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</si>
  <si>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</si>
  <si>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</si>
  <si>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</si>
  <si>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</si>
  <si>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</si>
  <si>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</si>
  <si>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</si>
  <si>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</si>
  <si>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</si>
  <si>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</si>
  <si>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</si>
  <si>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</si>
  <si>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</si>
  <si>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</si>
  <si>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</si>
  <si>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</si>
  <si>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</si>
  <si>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</si>
  <si>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</si>
  <si>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</si>
  <si>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</si>
  <si>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</si>
  <si>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</si>
  <si>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</si>
  <si>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</si>
  <si>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</si>
  <si>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</si>
  <si>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</si>
  <si>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</si>
  <si>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</si>
  <si>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</si>
  <si>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</si>
  <si>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</si>
  <si>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</si>
  <si>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</si>
  <si>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</si>
  <si>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</si>
  <si>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</si>
  <si>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</si>
  <si>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</si>
  <si>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</si>
  <si>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</si>
  <si>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</si>
  <si>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</si>
  <si>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</si>
  <si>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</si>
  <si>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</si>
  <si>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</si>
  <si>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</si>
  <si>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</si>
  <si>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</si>
  <si>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</si>
  <si>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</si>
  <si>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</si>
  <si>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</si>
  <si>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</si>
  <si>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</si>
  <si>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</si>
  <si>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</si>
  <si>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</si>
  <si>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</si>
  <si>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</si>
  <si>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</si>
  <si>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</si>
  <si>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</si>
  <si>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</si>
  <si>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</si>
  <si>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</si>
  <si>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</si>
  <si>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</si>
  <si>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</si>
  <si>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</si>
  <si>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</si>
  <si>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</si>
  <si>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</si>
  <si>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</si>
  <si>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</si>
  <si>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</si>
  <si>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</si>
  <si>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</si>
  <si>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</si>
  <si>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</si>
  <si>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</si>
  <si>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</si>
  <si>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</si>
  <si>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</si>
  <si>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</si>
  <si>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</si>
  <si>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</si>
  <si>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</si>
  <si>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</si>
  <si>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</si>
  <si>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</si>
  <si>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</si>
  <si>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</si>
  <si>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</si>
  <si>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</si>
  <si>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</si>
  <si>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</si>
  <si>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</si>
  <si>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</si>
  <si>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</si>
  <si>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</si>
  <si>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</si>
  <si>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</si>
  <si>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</si>
  <si>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</si>
  <si>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</si>
  <si>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</si>
  <si>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</si>
  <si>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</si>
  <si>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</si>
  <si>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</si>
  <si>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</si>
  <si>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</si>
  <si>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</si>
  <si>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</si>
  <si>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</si>
  <si>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</si>
  <si>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</si>
  <si>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</si>
  <si>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</si>
  <si>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</si>
  <si>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</si>
  <si>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</si>
  <si>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</si>
  <si>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</si>
  <si>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</si>
  <si>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</si>
  <si>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</si>
  <si>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</si>
  <si>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</si>
  <si>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</si>
  <si>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</si>
  <si>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</si>
  <si>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</si>
  <si>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</si>
  <si>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</si>
  <si>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</si>
  <si>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</si>
  <si>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</si>
  <si>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</si>
  <si>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</si>
  <si>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</si>
  <si>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</si>
  <si>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</si>
  <si>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</si>
  <si>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</si>
  <si>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</si>
  <si>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</si>
  <si>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</si>
  <si>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</si>
  <si>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</si>
  <si>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</si>
  <si>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</si>
  <si>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</si>
  <si>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</si>
  <si>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</si>
  <si>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</si>
  <si>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</si>
  <si>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</si>
  <si>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</si>
  <si>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</si>
  <si>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</si>
  <si>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</si>
  <si>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</si>
  <si>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</si>
  <si>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</si>
  <si>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</si>
  <si>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</si>
  <si>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</si>
  <si>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</si>
  <si>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</si>
  <si>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</si>
  <si>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</si>
  <si>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</si>
  <si>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</si>
  <si>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</si>
  <si>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</si>
  <si>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</si>
  <si>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</si>
  <si>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</si>
  <si>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</si>
  <si>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</si>
  <si>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</si>
  <si>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</si>
  <si>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</si>
  <si>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</si>
  <si>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</si>
  <si>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</si>
  <si>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</si>
  <si>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</si>
  <si>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</si>
  <si>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</si>
  <si>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</si>
  <si>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</si>
  <si>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</si>
  <si>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</si>
  <si>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</si>
  <si>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</si>
  <si>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</si>
  <si>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</si>
  <si>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</si>
  <si>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</si>
  <si>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</si>
  <si>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</si>
  <si>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</si>
  <si>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</si>
  <si>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</si>
  <si>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</si>
  <si>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</si>
  <si>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</si>
  <si>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</si>
  <si>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</si>
  <si>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</si>
  <si>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</si>
  <si>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</si>
  <si>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</si>
  <si>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</si>
  <si>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</si>
  <si>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</si>
  <si>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</si>
  <si>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</si>
  <si>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</si>
  <si>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</si>
  <si>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</si>
  <si>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</si>
  <si>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</si>
  <si>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</si>
  <si>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</si>
  <si>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</si>
  <si>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</si>
  <si>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</si>
  <si>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</si>
  <si>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</si>
  <si>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</si>
  <si>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</si>
  <si>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</si>
  <si>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</si>
  <si>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</si>
  <si>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</si>
  <si>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</si>
  <si>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</si>
  <si>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</si>
  <si>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</si>
  <si>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</si>
  <si>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</si>
  <si>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</si>
  <si>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</si>
  <si>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</si>
  <si>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</si>
  <si>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</si>
  <si>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</si>
  <si>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</si>
  <si>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</si>
  <si>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</si>
  <si>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</si>
  <si>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</si>
  <si>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</si>
  <si>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</si>
  <si>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</si>
  <si>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</si>
  <si>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</si>
  <si>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</si>
  <si>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</si>
  <si>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</si>
  <si>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</si>
  <si>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</si>
  <si>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</si>
  <si>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</si>
  <si>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</si>
  <si>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</si>
  <si>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</si>
  <si>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</si>
  <si>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</si>
  <si>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</si>
  <si>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</si>
  <si>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</si>
  <si>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</si>
  <si>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</si>
  <si>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</si>
  <si>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</si>
  <si>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</si>
  <si>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</si>
  <si>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</si>
  <si>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</si>
  <si>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</si>
  <si>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</si>
  <si>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</si>
  <si>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</si>
  <si>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</si>
  <si>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</si>
  <si>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</si>
  <si>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</si>
  <si>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</si>
  <si>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</si>
  <si>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</si>
  <si>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</si>
  <si>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</si>
  <si>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</si>
  <si>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</si>
  <si>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</si>
  <si>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</si>
  <si>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</si>
  <si>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</si>
  <si>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</si>
  <si>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</si>
  <si>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</si>
  <si>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</si>
  <si>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</si>
  <si>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</si>
  <si>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</si>
  <si>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</si>
  <si>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</si>
  <si>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</si>
  <si>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</si>
  <si>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</si>
  <si>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</si>
  <si>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</si>
  <si>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</si>
  <si>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</si>
  <si>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</si>
  <si>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</si>
  <si>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</si>
  <si>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</si>
  <si>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</si>
  <si>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</si>
  <si>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</si>
  <si>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</si>
  <si>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</si>
  <si>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</si>
  <si>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</si>
  <si>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</si>
  <si>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</si>
  <si>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</si>
  <si>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</si>
  <si>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</si>
  <si>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</si>
  <si>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</si>
  <si>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</si>
  <si>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</si>
  <si>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</si>
  <si>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</si>
  <si>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</si>
  <si>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</si>
  <si>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</si>
  <si>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</si>
  <si>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</si>
  <si>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</si>
  <si>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</si>
  <si>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</si>
  <si>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</si>
  <si>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</si>
  <si>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</si>
  <si>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</si>
  <si>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</si>
  <si>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</si>
  <si>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</si>
  <si>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</si>
  <si>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</si>
  <si>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</si>
  <si>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</si>
  <si>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</si>
  <si>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</si>
  <si>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</si>
  <si>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</si>
  <si>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</si>
  <si>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</si>
  <si>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</si>
  <si>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</si>
  <si>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</si>
  <si>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</si>
  <si>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</si>
  <si>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</si>
  <si>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</si>
  <si>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</si>
  <si>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</si>
  <si>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</si>
  <si>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</si>
  <si>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</si>
  <si>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</si>
  <si>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</si>
  <si>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</si>
  <si>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</si>
  <si>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</si>
  <si>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</si>
  <si>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</si>
  <si>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</si>
  <si>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</si>
  <si>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</si>
  <si>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</si>
  <si>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</si>
  <si>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</si>
  <si>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</si>
  <si>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</si>
  <si>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</si>
  <si>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</si>
  <si>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</si>
  <si>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</si>
  <si>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</si>
  <si>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</si>
  <si>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</si>
  <si>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</si>
  <si>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</si>
  <si>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</si>
  <si>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</si>
  <si>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</si>
  <si>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</si>
  <si>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</si>
  <si>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</si>
  <si>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</si>
  <si>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</si>
  <si>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</si>
  <si>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</si>
  <si>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</si>
  <si>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</si>
  <si>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</si>
  <si>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</si>
  <si>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</si>
  <si>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</si>
  <si>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</si>
  <si>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</si>
  <si>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</si>
  <si>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</si>
  <si>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</si>
  <si>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</si>
  <si>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</si>
  <si>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</si>
  <si>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</si>
  <si>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</si>
  <si>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</si>
  <si>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</si>
  <si>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</si>
  <si>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</si>
  <si>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</si>
  <si>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</si>
  <si>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</si>
  <si>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</si>
  <si>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</si>
  <si>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</si>
  <si>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</si>
  <si>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</si>
  <si>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</si>
  <si>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</si>
  <si>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</si>
  <si>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</si>
  <si>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</si>
  <si>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</si>
  <si>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</si>
  <si>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</si>
  <si>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</si>
  <si>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</si>
  <si>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</si>
  <si>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</si>
  <si>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</si>
  <si>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</si>
  <si>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</si>
  <si>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</si>
  <si>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</si>
  <si>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</si>
  <si>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</si>
  <si>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</si>
  <si>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</si>
  <si>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</si>
  <si>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</si>
  <si>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</si>
  <si>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</si>
  <si>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</si>
  <si>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</si>
  <si>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</si>
  <si>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</si>
  <si>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</si>
  <si>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</si>
  <si>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</si>
  <si>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</si>
  <si>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</si>
  <si>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</si>
  <si>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</si>
  <si>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</si>
  <si>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</si>
  <si>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</si>
  <si>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</si>
  <si>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</si>
  <si>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</si>
  <si>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</si>
  <si>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</si>
  <si>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</si>
  <si>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</si>
  <si>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</si>
  <si>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</si>
  <si>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</si>
  <si>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</si>
  <si>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</si>
  <si>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</si>
  <si>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</si>
  <si>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</si>
  <si>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</si>
  <si>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</si>
  <si>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</si>
  <si>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</si>
  <si>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</si>
  <si>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</si>
  <si>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</si>
  <si>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</si>
  <si>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</si>
  <si>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</si>
  <si>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</si>
  <si>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</si>
  <si>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</si>
  <si>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</si>
  <si>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</si>
  <si>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</si>
  <si>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</si>
  <si>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</si>
  <si>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</si>
  <si>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</si>
  <si>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</si>
  <si>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</si>
  <si>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</si>
  <si>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</si>
  <si>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</si>
  <si>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</si>
  <si>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</si>
  <si>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</si>
  <si>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</si>
  <si>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</si>
  <si>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</si>
  <si>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</si>
  <si>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</si>
  <si>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</si>
  <si>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</si>
  <si>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</si>
  <si>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</si>
  <si>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</si>
  <si>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</si>
  <si>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</si>
  <si>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</si>
  <si>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</si>
  <si>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</si>
  <si>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</si>
  <si>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</si>
  <si>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</si>
  <si>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</si>
  <si>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</si>
  <si>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</si>
  <si>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</si>
  <si>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</si>
  <si>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</si>
  <si>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</si>
  <si>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</si>
  <si>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</si>
  <si>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</si>
  <si>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</si>
  <si>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</si>
  <si>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</si>
  <si>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</si>
  <si>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</si>
  <si>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</si>
  <si>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</si>
  <si>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</si>
  <si>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</si>
  <si>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</si>
  <si>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</si>
  <si>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</si>
  <si>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</si>
  <si>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</si>
  <si>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</si>
  <si>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</si>
  <si>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</si>
  <si>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</si>
  <si>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</si>
  <si>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</si>
  <si>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</si>
  <si>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</si>
  <si>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</si>
  <si>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</si>
  <si>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</si>
  <si>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</si>
  <si>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</si>
  <si>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</si>
  <si>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</si>
  <si>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</si>
  <si>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</si>
  <si>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</si>
  <si>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</si>
  <si>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</si>
  <si>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</si>
  <si>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</si>
  <si>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</si>
  <si>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</si>
  <si>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</si>
  <si>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</si>
  <si>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</si>
  <si>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</si>
  <si>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</si>
  <si>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</si>
  <si>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</si>
  <si>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</si>
  <si>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</si>
  <si>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</si>
  <si>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</si>
  <si>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</si>
  <si>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</si>
  <si>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</si>
  <si>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</si>
  <si>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</si>
  <si>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</si>
  <si>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</si>
  <si>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</si>
  <si>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</si>
  <si>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</si>
  <si>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</si>
  <si>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</si>
  <si>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</si>
  <si>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</si>
  <si>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</si>
  <si>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</si>
  <si>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</si>
  <si>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</si>
  <si>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</si>
  <si>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</si>
  <si>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</si>
  <si>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</si>
  <si>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</si>
  <si>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</si>
  <si>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</si>
  <si>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</si>
  <si>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</si>
  <si>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</si>
  <si>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</si>
  <si>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</si>
  <si>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</si>
  <si>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</si>
  <si>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</si>
  <si>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</si>
  <si>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</si>
  <si>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</si>
  <si>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</si>
  <si>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</si>
  <si>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</si>
  <si>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</si>
  <si>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</si>
  <si>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</si>
  <si>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</si>
  <si>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</si>
  <si>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</si>
  <si>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</si>
  <si>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</si>
  <si>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</si>
  <si>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</si>
  <si>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</si>
  <si>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</si>
  <si>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</si>
  <si>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</si>
  <si>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</si>
  <si>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</si>
  <si>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</si>
  <si>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</si>
  <si>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</si>
  <si>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</si>
  <si>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</si>
  <si>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</si>
  <si>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</si>
  <si>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</si>
  <si>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</si>
  <si>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</si>
  <si>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</si>
  <si>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</si>
  <si>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</si>
  <si>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</si>
  <si>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</si>
  <si>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</si>
  <si>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</si>
  <si>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</si>
  <si>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</si>
  <si>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</si>
  <si>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</si>
  <si>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</si>
  <si>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</si>
  <si>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</si>
  <si>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</si>
  <si>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</si>
  <si>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</si>
  <si>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</si>
  <si>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</si>
  <si>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</si>
  <si>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</si>
  <si>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</si>
  <si>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</si>
  <si>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</si>
  <si>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</si>
  <si>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</si>
  <si>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</si>
  <si>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</si>
  <si>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</si>
  <si>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</si>
  <si>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</si>
  <si>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</si>
  <si>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</si>
  <si>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</si>
  <si>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</si>
  <si>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</si>
  <si>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</si>
  <si>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</si>
  <si>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</si>
  <si>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</si>
  <si>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</si>
  <si>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</si>
  <si>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</si>
  <si>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</si>
  <si>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</si>
  <si>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</si>
  <si>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</si>
  <si>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</si>
  <si>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</si>
  <si>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</si>
  <si>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</si>
  <si>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</si>
  <si>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</si>
  <si>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</si>
  <si>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</si>
  <si>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</si>
  <si>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</si>
  <si>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</si>
  <si>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</si>
  <si>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</si>
  <si>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</si>
  <si>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</si>
  <si>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</si>
  <si>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</si>
  <si>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</si>
  <si>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</si>
  <si>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</si>
  <si>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</si>
  <si>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</si>
  <si>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</si>
  <si>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</si>
  <si>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</si>
  <si>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</si>
  <si>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</si>
  <si>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</si>
  <si>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</si>
  <si>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</si>
  <si>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</si>
  <si>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</si>
  <si>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</si>
  <si>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</si>
  <si>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</si>
  <si>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</si>
  <si>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</si>
  <si>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</si>
  <si>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</si>
  <si>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</si>
  <si>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</si>
  <si>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</si>
  <si>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</si>
  <si>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</si>
  <si>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</si>
  <si>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</si>
  <si>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</si>
  <si>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</si>
  <si>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</si>
  <si>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</si>
  <si>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</si>
  <si>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</si>
  <si>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</si>
  <si>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</si>
  <si>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</si>
  <si>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</si>
  <si>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</si>
  <si>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</si>
  <si>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</si>
  <si>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</si>
  <si>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</si>
  <si>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</si>
  <si>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</si>
  <si>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</si>
  <si>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</si>
  <si>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</si>
  <si>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</si>
  <si>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</si>
  <si>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</si>
  <si>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</si>
  <si>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</si>
  <si>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</si>
  <si>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</si>
  <si>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</si>
  <si>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</si>
  <si>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</si>
  <si>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</si>
  <si>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</si>
  <si>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</si>
  <si>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</si>
  <si>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</si>
  <si>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</si>
  <si>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</si>
  <si>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</si>
  <si>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</si>
  <si>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</si>
  <si>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</si>
  <si>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</si>
  <si>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</si>
  <si>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</si>
  <si>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</si>
  <si>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</si>
  <si>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</si>
  <si>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</si>
  <si>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</si>
  <si>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</si>
  <si>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</si>
  <si>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</si>
  <si>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</si>
  <si>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</si>
  <si>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</si>
  <si>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</si>
  <si>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</si>
  <si>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</si>
  <si>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</si>
  <si>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</si>
  <si>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</si>
  <si>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</si>
  <si>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</si>
  <si>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</si>
  <si>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</si>
  <si>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</si>
  <si>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</si>
  <si>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</si>
  <si>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</si>
  <si>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</si>
  <si>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</si>
  <si>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</si>
  <si>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</si>
  <si>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</si>
  <si>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</si>
  <si>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</si>
  <si>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</si>
  <si>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</si>
  <si>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</si>
  <si>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</si>
  <si>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</si>
  <si>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</si>
  <si>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</si>
  <si>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</si>
  <si>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</si>
  <si>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</si>
  <si>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</si>
  <si>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</si>
  <si>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</si>
  <si>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</si>
  <si>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</si>
  <si>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</si>
  <si>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</si>
  <si>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</si>
  <si>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</si>
  <si>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</si>
  <si>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</si>
  <si>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</si>
  <si>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</si>
  <si>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</si>
  <si>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</si>
  <si>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</si>
  <si>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</si>
  <si>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</si>
  <si>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</si>
  <si>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</si>
  <si>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</si>
  <si>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</si>
  <si>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</si>
  <si>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</si>
  <si>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</si>
  <si>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</si>
  <si>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</si>
  <si>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</si>
  <si>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</si>
  <si>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</si>
  <si>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</si>
  <si>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</si>
  <si>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</si>
  <si>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</si>
  <si>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</si>
  <si>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</si>
  <si>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</si>
  <si>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</si>
  <si>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</si>
  <si>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</si>
  <si>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</si>
  <si>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</si>
  <si>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</si>
  <si>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</si>
  <si>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</si>
  <si>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</si>
  <si>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</si>
  <si>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</si>
  <si>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</si>
  <si>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</si>
  <si>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</si>
  <si>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</si>
  <si>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</si>
  <si>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</si>
  <si>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</si>
  <si>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</si>
  <si>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</si>
  <si>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</si>
  <si>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</si>
  <si>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</si>
  <si>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</si>
  <si>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</si>
  <si>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</si>
  <si>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</si>
  <si>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</si>
  <si>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</si>
  <si>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</si>
  <si>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</si>
  <si>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</si>
  <si>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</si>
  <si>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</si>
  <si>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</si>
  <si>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</si>
  <si>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</si>
  <si>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</si>
  <si>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</si>
  <si>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</si>
  <si>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</si>
  <si>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</si>
  <si>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</si>
  <si>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</si>
  <si>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</si>
  <si>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</si>
  <si>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</si>
  <si>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</si>
  <si>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</si>
  <si>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</si>
  <si>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</si>
  <si>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</si>
  <si>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</si>
  <si>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</si>
  <si>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</si>
  <si>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</si>
  <si>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</si>
  <si>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</si>
  <si>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</si>
  <si>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</si>
  <si>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</si>
  <si>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</si>
  <si>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</si>
  <si>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</si>
  <si>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</si>
  <si>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</si>
  <si>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</si>
  <si>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</si>
  <si>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</si>
  <si>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</si>
  <si>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</si>
  <si>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</si>
  <si>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</si>
  <si>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</si>
  <si>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</si>
  <si>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</si>
  <si>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</si>
  <si>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</si>
  <si>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</si>
  <si>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</si>
  <si>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</si>
  <si>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</si>
  <si>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</si>
  <si>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</si>
  <si>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</si>
  <si>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</si>
  <si>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</si>
  <si>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</si>
  <si>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</si>
  <si>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</si>
  <si>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</si>
  <si>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</si>
  <si>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</si>
  <si>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</si>
  <si>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</si>
  <si>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</si>
  <si>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</si>
  <si>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</si>
  <si>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</si>
  <si>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</si>
  <si>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</si>
  <si>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</si>
  <si>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</si>
  <si>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</si>
  <si>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</si>
  <si>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</si>
  <si>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</si>
  <si>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</si>
  <si>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</si>
  <si>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</si>
  <si>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</si>
  <si>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</si>
  <si>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</si>
  <si>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</si>
  <si>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</si>
  <si>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</si>
  <si>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</si>
  <si>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</si>
  <si>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</si>
  <si>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</si>
  <si>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</si>
  <si>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</si>
  <si>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</si>
  <si>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</si>
  <si>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</si>
  <si>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</si>
  <si>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</si>
  <si>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</si>
  <si>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</si>
  <si>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</si>
  <si>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</si>
  <si>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</si>
  <si>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</si>
  <si>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</si>
  <si>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</si>
  <si>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</si>
  <si>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</si>
  <si>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</si>
  <si>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</si>
  <si>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</si>
  <si>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</si>
  <si>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</si>
  <si>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</si>
  <si>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</si>
  <si>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</si>
  <si>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</si>
  <si>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</si>
  <si>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</si>
  <si>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</si>
  <si>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</si>
  <si>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</si>
  <si>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</si>
  <si>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</si>
  <si>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</si>
  <si>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</si>
  <si>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</si>
  <si>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</si>
  <si>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</si>
  <si>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</si>
  <si>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</si>
  <si>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</si>
  <si>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</si>
  <si>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</si>
  <si>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</si>
  <si>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</si>
  <si>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</si>
  <si>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</si>
  <si>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</si>
  <si>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</si>
  <si>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</si>
  <si>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</si>
  <si>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</si>
  <si>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</si>
  <si>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</si>
  <si>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</si>
  <si>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</si>
  <si>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</si>
  <si>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</si>
  <si>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</si>
  <si>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</si>
  <si>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</si>
  <si>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</si>
  <si>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</si>
  <si>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</si>
  <si>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</si>
  <si>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</si>
  <si>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</si>
  <si>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</si>
  <si>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</si>
  <si>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</si>
  <si>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</si>
  <si>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</si>
  <si>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</si>
  <si>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</si>
  <si>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</si>
  <si>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</si>
  <si>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</si>
  <si>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</si>
  <si>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</si>
  <si>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</si>
  <si>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</si>
  <si>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</si>
  <si>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</si>
  <si>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</si>
  <si>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</si>
  <si>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</si>
  <si>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</si>
  <si>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</si>
  <si>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</si>
  <si>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</si>
  <si>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</si>
  <si>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</si>
  <si>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</si>
  <si>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</si>
  <si>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</si>
  <si>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</si>
  <si>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</si>
  <si>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</si>
  <si>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</si>
  <si>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</si>
  <si>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</si>
  <si>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</si>
  <si>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</si>
  <si>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</si>
  <si>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</si>
  <si>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</si>
  <si>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</si>
  <si>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</si>
  <si>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</si>
  <si>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</si>
  <si>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</si>
  <si>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</si>
  <si>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</si>
  <si>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</si>
  <si>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</si>
  <si>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</si>
  <si>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</si>
  <si>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</si>
  <si>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</si>
  <si>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</si>
  <si>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</si>
  <si>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</si>
  <si>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</si>
  <si>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</si>
  <si>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</si>
  <si>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</si>
  <si>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</si>
  <si>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</si>
  <si>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</si>
  <si>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</si>
  <si>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</si>
  <si>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</si>
  <si>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</si>
  <si>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</si>
  <si>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</si>
  <si>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</si>
  <si>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</si>
  <si>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</si>
  <si>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</si>
  <si>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</si>
  <si>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</si>
  <si>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</si>
  <si>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</si>
  <si>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</si>
  <si>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</si>
  <si>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</si>
  <si>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</si>
  <si>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</si>
  <si>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</si>
  <si>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</si>
  <si>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</si>
  <si>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</si>
  <si>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</si>
  <si>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</si>
  <si>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</si>
  <si>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</si>
  <si>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</si>
  <si>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</si>
  <si>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</si>
  <si>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</si>
  <si>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</si>
  <si>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</si>
  <si>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</si>
  <si>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</si>
  <si>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</si>
  <si>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</si>
  <si>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</si>
  <si>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</si>
  <si>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</si>
  <si>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</si>
  <si>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</si>
  <si>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</si>
  <si>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</si>
  <si>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</si>
  <si>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</si>
  <si>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</si>
  <si>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</si>
  <si>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</si>
  <si>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</si>
  <si>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</si>
  <si>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</si>
  <si>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</si>
  <si>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</si>
  <si>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</si>
  <si>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</si>
  <si>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</si>
  <si>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</si>
  <si>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</si>
  <si>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</si>
  <si>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</si>
  <si>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</si>
  <si>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</si>
  <si>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</si>
  <si>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</si>
  <si>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</si>
  <si>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</si>
  <si>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</si>
  <si>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</si>
  <si>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</si>
  <si>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</si>
  <si>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</si>
  <si>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</si>
  <si>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</si>
  <si>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</si>
  <si>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</si>
  <si>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</si>
  <si>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</si>
  <si>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</si>
  <si>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</si>
  <si>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</si>
  <si>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</si>
  <si>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</si>
  <si>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</si>
  <si>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</si>
  <si>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</si>
  <si>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</si>
  <si>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</si>
  <si>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</si>
  <si>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</si>
  <si>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</si>
  <si>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</si>
  <si>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</si>
  <si>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</si>
  <si>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</si>
  <si>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</si>
  <si>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</si>
  <si>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</si>
  <si>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</si>
  <si>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</si>
  <si>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</si>
  <si>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</si>
  <si>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</si>
  <si>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</si>
  <si>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</si>
  <si>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</si>
  <si>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</si>
  <si>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</si>
  <si>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</si>
  <si>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</si>
  <si>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</si>
  <si>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</si>
  <si>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</si>
  <si>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</si>
  <si>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</si>
  <si>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</si>
  <si>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</si>
  <si>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</si>
  <si>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</si>
  <si>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</si>
  <si>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</si>
  <si>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</si>
  <si>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</si>
  <si>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</si>
  <si>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</si>
  <si>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</si>
  <si>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</si>
  <si>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</si>
  <si>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</si>
  <si>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</si>
  <si>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</si>
  <si>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</si>
  <si>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</si>
  <si>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</si>
  <si>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</si>
  <si>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</si>
  <si>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</si>
  <si>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</si>
  <si>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</si>
  <si>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</si>
  <si>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</si>
  <si>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</si>
  <si>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</si>
  <si>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</si>
  <si>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</si>
  <si>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</si>
  <si>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</si>
  <si>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</si>
  <si>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</si>
  <si>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</si>
  <si>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</si>
  <si>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</si>
  <si>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</si>
  <si>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</si>
  <si>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</si>
  <si>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</si>
  <si>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</si>
  <si>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</si>
  <si>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</si>
  <si>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</si>
  <si>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</si>
  <si>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</si>
  <si>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</si>
  <si>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</si>
  <si>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</si>
  <si>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</si>
  <si>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</si>
  <si>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</si>
  <si>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</si>
  <si>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</si>
  <si>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</si>
  <si>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</si>
  <si>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</si>
  <si>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</si>
  <si>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</si>
  <si>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</si>
  <si>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</si>
  <si>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</si>
  <si>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</si>
  <si>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</si>
  <si>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</si>
  <si>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</si>
  <si>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</si>
  <si>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</si>
  <si>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</si>
  <si>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</si>
  <si>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</si>
  <si>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</si>
  <si>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</si>
  <si>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</si>
  <si>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</si>
  <si>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</si>
  <si>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</si>
  <si>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</si>
  <si>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</si>
  <si>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</si>
  <si>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</si>
  <si>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</si>
  <si>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</si>
  <si>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</si>
  <si>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</si>
  <si>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</si>
  <si>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</si>
  <si>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</si>
  <si>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</si>
  <si>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</si>
  <si>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</si>
  <si>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</si>
  <si>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</si>
  <si>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</si>
  <si>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</si>
  <si>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</si>
  <si>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</si>
  <si>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</si>
  <si>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</si>
  <si>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</si>
  <si>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</si>
  <si>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</si>
  <si>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</si>
  <si>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</si>
  <si>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</si>
  <si>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</si>
  <si>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</si>
  <si>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</si>
  <si>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</si>
  <si>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</si>
  <si>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</si>
  <si>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</si>
  <si>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</si>
  <si>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</si>
  <si>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</si>
  <si>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</si>
  <si>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</si>
  <si>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</si>
  <si>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</si>
  <si>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</si>
  <si>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</si>
  <si>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</si>
  <si>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</si>
  <si>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</si>
  <si>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</si>
  <si>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</si>
  <si>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</si>
  <si>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</si>
  <si>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</si>
  <si>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</si>
  <si>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</si>
  <si>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</si>
  <si>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</si>
  <si>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</si>
  <si>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</si>
  <si>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</si>
  <si>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</si>
  <si>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</si>
  <si>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</si>
  <si>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</si>
  <si>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</si>
  <si>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</si>
  <si>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</si>
  <si>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</si>
  <si>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</si>
  <si>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</si>
  <si>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</si>
  <si>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</si>
  <si>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</si>
  <si>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</si>
  <si>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</si>
  <si>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</si>
  <si>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</si>
  <si>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</si>
  <si>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</si>
  <si>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</si>
  <si>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</si>
  <si>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</si>
  <si>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</si>
  <si>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</si>
  <si>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</si>
  <si>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</si>
  <si>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</si>
  <si>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</si>
  <si>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</si>
  <si>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</si>
  <si>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</si>
  <si>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</si>
  <si>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</si>
  <si>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</si>
  <si>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</si>
  <si>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</si>
  <si>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</si>
  <si>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</si>
  <si>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</si>
  <si>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</si>
  <si>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</si>
  <si>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</si>
  <si>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</si>
  <si>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</si>
  <si>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</si>
  <si>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</si>
  <si>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</si>
  <si>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</si>
  <si>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</si>
  <si>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</si>
  <si>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</si>
  <si>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</si>
  <si>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</si>
  <si>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</si>
  <si>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</si>
  <si>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</si>
  <si>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</si>
  <si>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</si>
  <si>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</si>
  <si>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</si>
  <si>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</si>
  <si>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</si>
  <si>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</si>
  <si>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</si>
  <si>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</si>
  <si>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</si>
  <si>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</si>
  <si>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</si>
  <si>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</si>
  <si>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</si>
  <si>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</si>
  <si>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</si>
  <si>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</si>
  <si>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</si>
  <si>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</si>
  <si>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</si>
  <si>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</si>
  <si>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</si>
  <si>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</si>
  <si>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</si>
  <si>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</si>
  <si>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</si>
  <si>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</si>
  <si>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</si>
  <si>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</si>
  <si>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</si>
  <si>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</si>
  <si>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</si>
  <si>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</si>
  <si>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</si>
  <si>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</si>
  <si>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</si>
  <si>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</si>
  <si>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</si>
  <si>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</si>
  <si>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</si>
  <si>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</si>
  <si>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</si>
  <si>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</si>
  <si>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</si>
  <si>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</si>
  <si>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</si>
  <si>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</si>
  <si>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</si>
  <si>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</si>
  <si>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</si>
  <si>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</si>
  <si>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</si>
  <si>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</si>
  <si>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</si>
  <si>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</si>
  <si>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</si>
  <si>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</si>
  <si>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</si>
  <si>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</si>
  <si>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</si>
  <si>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</si>
  <si>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</si>
  <si>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</si>
  <si>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</si>
  <si>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</si>
  <si>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</si>
  <si>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</si>
  <si>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</si>
  <si>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</si>
  <si>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</si>
  <si>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</si>
  <si>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</si>
  <si>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</si>
  <si>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</si>
  <si>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</si>
  <si>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</si>
  <si>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</si>
  <si>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</si>
  <si>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</si>
  <si>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</si>
  <si>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</si>
  <si>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</si>
  <si>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</si>
  <si>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</si>
  <si>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</si>
  <si>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</si>
  <si>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</si>
  <si>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</si>
  <si>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</si>
  <si>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</si>
  <si>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</si>
  <si>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</si>
  <si>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</si>
  <si>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</si>
  <si>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</si>
  <si>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</si>
  <si>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</si>
  <si>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</si>
  <si>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</si>
  <si>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</si>
  <si>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</si>
  <si>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</si>
  <si>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</si>
  <si>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</si>
  <si>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</si>
  <si>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</si>
  <si>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</si>
  <si>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</si>
  <si>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</si>
  <si>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</si>
  <si>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</si>
  <si>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</si>
  <si>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</si>
  <si>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</si>
  <si>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</si>
  <si>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</si>
  <si>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</si>
  <si>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</si>
  <si>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</si>
  <si>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</si>
  <si>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</si>
  <si>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</si>
  <si>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</si>
  <si>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</si>
  <si>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</si>
  <si>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</si>
  <si>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</si>
  <si>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</si>
  <si>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</si>
  <si>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</si>
  <si>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</si>
  <si>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</si>
  <si>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</si>
  <si>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</si>
  <si>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</si>
  <si>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</si>
  <si>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</si>
  <si>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</si>
  <si>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</si>
  <si>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</si>
  <si>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</si>
  <si>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</si>
  <si>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</si>
  <si>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</si>
  <si>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</si>
  <si>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</si>
  <si>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</si>
  <si>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</si>
  <si>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</si>
  <si>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</si>
  <si>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</si>
  <si>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</si>
  <si>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</si>
  <si>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</si>
  <si>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</si>
  <si>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</si>
  <si>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</si>
  <si>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</si>
  <si>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</si>
  <si>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</si>
  <si>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</si>
  <si>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</si>
  <si>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</si>
  <si>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</si>
  <si>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</si>
  <si>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</si>
  <si>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</si>
  <si>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</si>
  <si>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</si>
  <si>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</si>
  <si>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</si>
  <si>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</si>
  <si>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</si>
  <si>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</si>
  <si>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</si>
  <si>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</si>
  <si>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</si>
  <si>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</si>
  <si>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</si>
  <si>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</si>
  <si>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</si>
  <si>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</si>
  <si>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</si>
  <si>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</si>
  <si>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</si>
  <si>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</si>
  <si>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</si>
  <si>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</si>
  <si>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</si>
  <si>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</si>
  <si>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</si>
  <si>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</si>
  <si>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</si>
  <si>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</si>
  <si>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</si>
  <si>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</si>
  <si>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</si>
  <si>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</si>
  <si>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</si>
  <si>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</si>
  <si>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</si>
  <si>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</si>
  <si>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</si>
  <si>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</si>
  <si>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</si>
  <si>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</si>
  <si>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</si>
  <si>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</si>
  <si>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</si>
  <si>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</si>
  <si>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</si>
  <si>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</si>
  <si>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</si>
  <si>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</si>
  <si>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</si>
  <si>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</si>
  <si>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</si>
  <si>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</si>
  <si>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</si>
  <si>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</si>
  <si>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</si>
  <si>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</si>
  <si>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</si>
  <si>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</si>
  <si>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</si>
  <si>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</si>
  <si>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</si>
  <si>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</si>
  <si>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</si>
  <si>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</si>
  <si>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</si>
  <si>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</si>
  <si>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</si>
  <si>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</si>
  <si>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</si>
  <si>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</si>
  <si>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</si>
  <si>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</si>
  <si>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</si>
  <si>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</si>
  <si>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</si>
  <si>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</si>
  <si>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</si>
  <si>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</si>
  <si>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</si>
  <si>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</si>
  <si>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</si>
  <si>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</si>
  <si>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</si>
  <si>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</si>
  <si>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</si>
  <si>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</si>
  <si>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</si>
  <si>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</si>
  <si>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</si>
  <si>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</si>
  <si>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</si>
  <si>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</si>
  <si>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</si>
  <si>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</si>
  <si>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</si>
  <si>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</si>
  <si>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</si>
  <si>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</si>
  <si>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</si>
  <si>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</si>
  <si>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</si>
  <si>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</si>
  <si>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</si>
  <si>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</si>
  <si>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</si>
  <si>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</si>
  <si>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</si>
  <si>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</si>
  <si>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</si>
  <si>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</si>
  <si>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</si>
  <si>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</si>
  <si>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</si>
  <si>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</si>
  <si>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</si>
  <si>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</si>
  <si>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</si>
  <si>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</si>
  <si>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</si>
  <si>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</si>
  <si>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</si>
  <si>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</si>
  <si>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</si>
  <si>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</si>
  <si>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</si>
  <si>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</si>
  <si>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</si>
  <si>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</si>
  <si>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</si>
  <si>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</si>
  <si>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</si>
  <si>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</si>
  <si>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</si>
  <si>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</si>
  <si>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</si>
  <si>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</si>
  <si>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</si>
  <si>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</si>
  <si>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</si>
  <si>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</si>
  <si>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</si>
  <si>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</si>
  <si>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</si>
  <si>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</si>
  <si>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</si>
  <si>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</si>
  <si>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</si>
  <si>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</si>
  <si>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</si>
  <si>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</si>
  <si>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</si>
  <si>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</si>
  <si>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</si>
  <si>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</si>
  <si>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</si>
  <si>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</si>
  <si>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</si>
  <si>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</si>
  <si>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</si>
  <si>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</si>
  <si>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</si>
  <si>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</si>
  <si>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</si>
  <si>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</si>
  <si>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</si>
  <si>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</si>
  <si>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</si>
  <si>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</si>
  <si>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</si>
  <si>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</si>
  <si>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</si>
  <si>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</si>
  <si>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</si>
  <si>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</si>
  <si>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</si>
  <si>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</si>
  <si>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</si>
  <si>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</si>
  <si>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</si>
  <si>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</si>
  <si>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</si>
  <si>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</si>
  <si>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</si>
  <si>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</si>
  <si>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</si>
  <si>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</si>
  <si>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</si>
  <si>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</si>
  <si>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</si>
  <si>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</si>
  <si>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</si>
  <si>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</si>
  <si>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</si>
  <si>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</si>
  <si>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</si>
  <si>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</si>
  <si>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</si>
  <si>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</si>
  <si>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</si>
  <si>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</si>
  <si>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</si>
  <si>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</si>
  <si>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</si>
  <si>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</si>
  <si>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</si>
  <si>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</si>
  <si>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</si>
  <si>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</si>
  <si>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</si>
  <si>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</si>
  <si>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</si>
  <si>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</si>
  <si>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</si>
  <si>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</si>
  <si>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</si>
  <si>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</si>
  <si>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</si>
  <si>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</si>
  <si>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</si>
  <si>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</si>
  <si>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</si>
  <si>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</si>
  <si>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</si>
  <si>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</si>
  <si>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</si>
  <si>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</si>
  <si>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</si>
  <si>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</si>
  <si>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</si>
  <si>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</si>
  <si>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</si>
  <si>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</si>
  <si>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</si>
  <si>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</si>
  <si>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</si>
  <si>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</si>
  <si>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</si>
  <si>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</si>
  <si>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</si>
  <si>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</si>
  <si>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</si>
  <si>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</si>
  <si>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</si>
  <si>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</si>
  <si>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</si>
  <si>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</si>
  <si>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</si>
  <si>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</si>
  <si>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</si>
  <si>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</si>
  <si>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</si>
  <si>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</si>
  <si>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</si>
  <si>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</si>
  <si>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</si>
  <si>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</si>
  <si>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</si>
  <si>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</si>
  <si>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</si>
  <si>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</si>
  <si>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</si>
  <si>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</si>
  <si>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</si>
  <si>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</si>
  <si>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</si>
  <si>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</si>
  <si>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</si>
  <si>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</si>
  <si>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</si>
  <si>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</si>
  <si>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</si>
  <si>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</si>
  <si>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</si>
  <si>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</si>
  <si>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</si>
  <si>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</si>
  <si>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</si>
  <si>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</si>
  <si>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</si>
  <si>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</si>
  <si>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</si>
  <si>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</si>
  <si>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</si>
  <si>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</si>
  <si>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</si>
  <si>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</si>
  <si>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</si>
  <si>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</si>
  <si>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</si>
  <si>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</si>
  <si>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</si>
  <si>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</si>
  <si>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</si>
  <si>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</si>
  <si>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</si>
  <si>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</si>
  <si>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</si>
  <si>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</si>
  <si>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</si>
  <si>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</si>
  <si>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</si>
  <si>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</si>
  <si>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</si>
  <si>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</si>
  <si>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</si>
  <si>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</si>
  <si>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</si>
  <si>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</si>
  <si>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</si>
  <si>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</si>
  <si>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</si>
  <si>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</si>
  <si>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</si>
  <si>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</si>
  <si>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</si>
  <si>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</si>
  <si>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</si>
  <si>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</si>
  <si>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</si>
  <si>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</si>
  <si>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</si>
  <si>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</si>
  <si>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</si>
  <si>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</si>
  <si>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</si>
  <si>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</si>
  <si>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</si>
  <si>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</si>
  <si>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</si>
  <si>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</si>
  <si>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</si>
  <si>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</si>
  <si>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</si>
  <si>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</si>
  <si>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</si>
  <si>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</si>
  <si>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</si>
  <si>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</si>
  <si>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</si>
  <si>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</si>
  <si>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</si>
  <si>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</si>
  <si>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</si>
  <si>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</si>
  <si>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</si>
  <si>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</si>
  <si>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</si>
  <si>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</si>
  <si>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</si>
  <si>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</si>
  <si>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</si>
  <si>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</si>
  <si>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</si>
  <si>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</si>
  <si>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</si>
  <si>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</si>
  <si>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</si>
  <si>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</si>
  <si>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</si>
  <si>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</si>
  <si>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</si>
  <si>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</si>
  <si>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</si>
  <si>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</si>
  <si>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</si>
  <si>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</si>
  <si>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</si>
  <si>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</si>
  <si>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</si>
  <si>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</si>
  <si>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</si>
  <si>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</si>
  <si>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</si>
  <si>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</si>
  <si>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</si>
  <si>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</si>
  <si>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</si>
  <si>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</si>
  <si>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</si>
  <si>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</si>
  <si>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</si>
  <si>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</si>
  <si>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</si>
  <si>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</si>
  <si>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</si>
  <si>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</si>
  <si>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</si>
  <si>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</si>
  <si>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</si>
  <si>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</si>
  <si>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</si>
  <si>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</si>
  <si>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</si>
  <si>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</si>
  <si>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</si>
  <si>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</si>
  <si>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</si>
  <si>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</si>
  <si>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</si>
  <si>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</si>
  <si>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</si>
  <si>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</si>
  <si>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</si>
  <si>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</si>
  <si>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</si>
  <si>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</si>
  <si>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</si>
  <si>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</si>
  <si>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</si>
  <si>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</si>
  <si>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</si>
  <si>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</si>
  <si>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</si>
  <si>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</si>
  <si>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</si>
  <si>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</si>
  <si>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</si>
  <si>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</si>
  <si>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</si>
  <si>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</si>
  <si>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</si>
  <si>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</si>
  <si>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</si>
  <si>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</si>
  <si>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</si>
  <si>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</si>
  <si>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</si>
  <si>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</si>
  <si>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</si>
  <si>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</si>
  <si>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</si>
  <si>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</si>
  <si>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</si>
  <si>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</si>
  <si>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</si>
  <si>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</si>
  <si>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</si>
  <si>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</si>
  <si>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</si>
  <si>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</si>
  <si>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</si>
  <si>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</si>
  <si>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</si>
  <si>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</si>
  <si>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</si>
  <si>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</si>
  <si>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</si>
  <si>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</si>
  <si>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</si>
  <si>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</si>
  <si>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</si>
  <si>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</si>
  <si>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</si>
  <si>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</si>
  <si>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</si>
  <si>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</si>
  <si>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</si>
  <si>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</si>
  <si>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</si>
  <si>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</si>
  <si>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</si>
  <si>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</si>
  <si>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</si>
  <si>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</si>
  <si>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</si>
  <si>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</si>
  <si>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</si>
  <si>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</si>
  <si>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</si>
  <si>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</si>
  <si>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</si>
  <si>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</si>
  <si>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</si>
  <si>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</si>
  <si>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</si>
  <si>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</si>
  <si>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</si>
  <si>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</si>
  <si>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</si>
  <si>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</si>
  <si>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</si>
  <si>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</si>
  <si>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</si>
  <si>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</si>
  <si>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</si>
  <si>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</si>
  <si>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</si>
  <si>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</si>
  <si>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</si>
  <si>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</si>
  <si>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</si>
  <si>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</si>
  <si>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</si>
  <si>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</si>
  <si>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</si>
  <si>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</si>
  <si>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</si>
  <si>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</si>
  <si>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</si>
  <si>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</si>
  <si>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</si>
  <si>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</si>
  <si>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</si>
  <si>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</si>
  <si>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</si>
  <si>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</si>
  <si>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</si>
  <si>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</si>
  <si>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</si>
  <si>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</si>
  <si>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</si>
  <si>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</si>
  <si>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</si>
  <si>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</si>
  <si>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</si>
  <si>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</si>
  <si>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</si>
  <si>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</si>
  <si>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</si>
  <si>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</si>
  <si>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</si>
  <si>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</si>
  <si>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</si>
  <si>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</si>
  <si>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</si>
  <si>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</si>
  <si>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</si>
  <si>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</si>
  <si>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</si>
  <si>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</si>
  <si>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</si>
  <si>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</si>
  <si>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</si>
  <si>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</si>
  <si>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</si>
  <si>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</si>
  <si>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</si>
  <si>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</si>
  <si>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</si>
  <si>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</si>
  <si>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</si>
  <si>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</si>
  <si>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</si>
  <si>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</si>
  <si>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</si>
  <si>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</si>
  <si>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</si>
  <si>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</si>
  <si>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</si>
  <si>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</si>
  <si>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</si>
  <si>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</si>
  <si>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</si>
  <si>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</si>
  <si>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</si>
  <si>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</si>
  <si>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</si>
  <si>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</si>
  <si>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</si>
  <si>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</si>
  <si>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</si>
  <si>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</si>
  <si>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</si>
  <si>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</si>
  <si>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</si>
  <si>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</si>
  <si>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</si>
  <si>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</si>
  <si>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</si>
  <si>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</si>
  <si>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</si>
  <si>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</si>
  <si>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</si>
  <si>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</si>
  <si>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</si>
  <si>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</si>
  <si>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</si>
  <si>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</si>
  <si>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</si>
  <si>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</si>
  <si>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</si>
  <si>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</si>
  <si>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</si>
  <si>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</si>
  <si>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</si>
  <si>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</si>
  <si>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</si>
  <si>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</si>
  <si>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</si>
  <si>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</si>
  <si>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</si>
  <si>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</si>
  <si>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</si>
  <si>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</si>
  <si>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</si>
  <si>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</si>
  <si>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</si>
  <si>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</si>
  <si>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</si>
  <si>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</si>
  <si>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</si>
  <si>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</si>
  <si>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</si>
  <si>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</si>
  <si>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</si>
  <si>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</si>
  <si>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</si>
  <si>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</si>
  <si>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</si>
  <si>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</si>
  <si>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</si>
  <si>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</si>
  <si>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</si>
  <si>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</si>
  <si>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</si>
  <si>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</si>
  <si>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</si>
  <si>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</si>
  <si>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</si>
  <si>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</si>
  <si>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</si>
  <si>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</si>
  <si>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</si>
  <si>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</si>
  <si>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</si>
  <si>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</si>
  <si>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</si>
  <si>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</si>
  <si>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</si>
  <si>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</si>
  <si>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</si>
  <si>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</si>
  <si>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</si>
  <si>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</si>
  <si>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</si>
  <si>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</si>
  <si>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</si>
  <si>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</si>
  <si>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</si>
  <si>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</si>
  <si>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</si>
  <si>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</si>
  <si>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</si>
  <si>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</si>
  <si>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</si>
  <si>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</si>
  <si>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</si>
  <si>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</si>
  <si>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</si>
  <si>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</si>
  <si>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</si>
  <si>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</si>
  <si>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</si>
  <si>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</si>
  <si>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</si>
  <si>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</si>
  <si>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</si>
  <si>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</si>
  <si>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</si>
  <si>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</si>
  <si>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</si>
  <si>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</si>
  <si>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</si>
  <si>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</si>
  <si>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</si>
  <si>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</si>
  <si>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</si>
  <si>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</si>
  <si>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</si>
  <si>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</si>
  <si>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</si>
  <si>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</si>
  <si>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</si>
  <si>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</si>
  <si>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</si>
  <si>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</si>
  <si>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</si>
  <si>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</si>
  <si>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</si>
  <si>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</si>
  <si>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</si>
  <si>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</si>
  <si>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</si>
  <si>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</si>
  <si>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</si>
  <si>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</si>
  <si>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</si>
  <si>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</si>
  <si>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</si>
  <si>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</si>
  <si>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</si>
  <si>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</si>
  <si>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</si>
  <si>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</si>
  <si>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</si>
  <si>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</si>
  <si>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</si>
  <si>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</si>
  <si>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</si>
  <si>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</si>
  <si>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</si>
  <si>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</si>
  <si>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</si>
  <si>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</si>
  <si>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</si>
  <si>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</si>
  <si>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</si>
  <si>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</si>
  <si>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</si>
  <si>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</si>
  <si>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</si>
  <si>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</si>
  <si>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</si>
  <si>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</si>
  <si>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</si>
  <si>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</si>
  <si>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</si>
  <si>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</si>
  <si>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</si>
  <si>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</si>
  <si>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</si>
  <si>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</si>
  <si>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</si>
  <si>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</si>
  <si>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</si>
  <si>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</si>
  <si>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</si>
  <si>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</si>
  <si>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</si>
  <si>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</si>
  <si>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</si>
  <si>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</si>
  <si>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</si>
  <si>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</si>
  <si>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</si>
  <si>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</si>
  <si>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</si>
  <si>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</si>
  <si>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</si>
  <si>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</si>
  <si>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</si>
  <si>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</si>
  <si>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</si>
  <si>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</si>
  <si>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</si>
  <si>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</si>
  <si>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</si>
  <si>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</si>
  <si>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</si>
  <si>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</si>
  <si>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</si>
  <si>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</si>
  <si>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</si>
  <si>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</si>
  <si>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</si>
  <si>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</si>
  <si>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</si>
  <si>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</si>
  <si>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</si>
  <si>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</si>
  <si>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</si>
  <si>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</si>
  <si>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</si>
  <si>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</si>
  <si>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</si>
  <si>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</si>
  <si>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</si>
  <si>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</si>
  <si>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</si>
  <si>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</si>
  <si>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</si>
  <si>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</si>
  <si>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</si>
  <si>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</si>
  <si>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</si>
  <si>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</si>
  <si>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</si>
  <si>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</si>
  <si>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</si>
  <si>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</si>
  <si>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</si>
  <si>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</si>
  <si>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</si>
  <si>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</si>
  <si>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</si>
  <si>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</si>
  <si>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</si>
  <si>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</si>
  <si>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</si>
  <si>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</si>
  <si>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</si>
  <si>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</si>
  <si>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</si>
  <si>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</si>
  <si>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</si>
  <si>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</si>
  <si>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</si>
  <si>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</si>
  <si>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</si>
  <si>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</si>
  <si>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</si>
  <si>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</si>
  <si>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</si>
  <si>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</si>
  <si>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</si>
  <si>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</si>
  <si>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</si>
  <si>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</si>
  <si>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</si>
  <si>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</si>
  <si>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</si>
  <si>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</si>
  <si>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</si>
  <si>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</si>
  <si>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</si>
  <si>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</si>
  <si>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</si>
  <si>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</si>
  <si>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</si>
  <si>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</si>
  <si>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</si>
  <si>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</si>
  <si>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</si>
  <si>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</si>
  <si>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</si>
  <si>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</si>
  <si>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</si>
  <si>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</si>
  <si>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</si>
  <si>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</si>
  <si>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</si>
  <si>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</si>
  <si>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</si>
  <si>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</si>
  <si>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</si>
  <si>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</si>
  <si>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</si>
  <si>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</si>
  <si>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</si>
  <si>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</si>
  <si>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</si>
  <si>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</si>
  <si>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</si>
  <si>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</si>
  <si>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</si>
  <si>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</si>
  <si>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</si>
  <si>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</si>
  <si>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</si>
  <si>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</si>
  <si>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</si>
  <si>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</si>
  <si>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</si>
  <si>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</si>
  <si>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</si>
  <si>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</si>
  <si>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</si>
  <si>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</si>
  <si>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</si>
  <si>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</si>
  <si>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</si>
  <si>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</si>
  <si>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</si>
  <si>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</si>
  <si>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</si>
  <si>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</si>
  <si>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</si>
  <si>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</si>
  <si>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</si>
  <si>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</si>
  <si>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</si>
  <si>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</si>
  <si>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</si>
  <si>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</si>
  <si>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</si>
  <si>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</si>
  <si>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</si>
  <si>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</si>
  <si>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</si>
  <si>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</si>
  <si>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</si>
  <si>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</si>
  <si>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</si>
  <si>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</si>
  <si>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</si>
  <si>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</si>
  <si>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</si>
  <si>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</si>
  <si>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</si>
  <si>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</si>
  <si>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</si>
  <si>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</si>
  <si>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</si>
  <si>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</si>
  <si>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</si>
  <si>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</si>
  <si>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</si>
  <si>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</si>
  <si>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</si>
  <si>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</si>
  <si>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</si>
  <si>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</si>
  <si>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</si>
  <si>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</si>
  <si>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</si>
  <si>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</si>
  <si>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</si>
  <si>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</si>
  <si>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</si>
  <si>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</si>
  <si>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</si>
  <si>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</si>
  <si>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</si>
  <si>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</si>
  <si>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</si>
  <si>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</si>
  <si>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</si>
  <si>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</si>
  <si>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</si>
  <si>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</si>
  <si>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</si>
  <si>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</si>
  <si>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</si>
  <si>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</si>
  <si>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</si>
  <si>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</si>
  <si>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</si>
  <si>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</si>
  <si>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</si>
  <si>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</si>
  <si>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</si>
  <si>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</si>
  <si>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</si>
  <si>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</si>
  <si>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</si>
  <si>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</si>
  <si>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</si>
  <si>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</si>
  <si>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</si>
  <si>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</si>
  <si>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</si>
  <si>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</si>
  <si>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</si>
  <si>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</si>
  <si>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</si>
  <si>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</si>
  <si>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</si>
  <si>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</si>
  <si>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</si>
  <si>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</si>
  <si>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</si>
  <si>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</si>
  <si>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</si>
  <si>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</si>
  <si>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</si>
  <si>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</si>
  <si>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</si>
  <si>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</si>
  <si>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</si>
  <si>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</si>
  <si>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</si>
  <si>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</si>
  <si>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</si>
  <si>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</si>
  <si>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</si>
  <si>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</si>
  <si>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</si>
  <si>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</si>
  <si>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</si>
  <si>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</si>
  <si>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</si>
  <si>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</si>
  <si>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</si>
  <si>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</si>
  <si>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</si>
  <si>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</si>
  <si>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</si>
  <si>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</si>
  <si>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</si>
  <si>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</si>
  <si>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</si>
  <si>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</si>
  <si>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</si>
  <si>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</si>
  <si>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</si>
  <si>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</si>
  <si>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</si>
  <si>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</si>
  <si>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</si>
  <si>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</si>
  <si>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</si>
  <si>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</si>
  <si>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</si>
  <si>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</si>
  <si>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</si>
  <si>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</si>
  <si>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</si>
  <si>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</si>
  <si>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</si>
  <si>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</si>
  <si>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</si>
  <si>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</si>
  <si>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</si>
  <si>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</si>
  <si>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</si>
  <si>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</si>
  <si>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</si>
  <si>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</si>
  <si>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</si>
  <si>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</si>
  <si>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</si>
  <si>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</si>
  <si>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</si>
  <si>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</si>
  <si>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</si>
  <si>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</si>
  <si>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</si>
  <si>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</si>
  <si>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</si>
  <si>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</si>
  <si>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</si>
  <si>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</si>
  <si>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</si>
  <si>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</si>
  <si>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</si>
  <si>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</si>
  <si>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</si>
  <si>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</si>
  <si>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</si>
  <si>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</si>
  <si>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</si>
  <si>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</si>
  <si>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</si>
  <si>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</si>
  <si>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</si>
  <si>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</si>
  <si>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</si>
  <si>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</si>
  <si>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</si>
  <si>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</si>
  <si>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</si>
  <si>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</si>
  <si>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</si>
  <si>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</si>
  <si>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</si>
  <si>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</si>
  <si>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</si>
  <si>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</si>
  <si>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</si>
  <si>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</si>
  <si>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</si>
  <si>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</si>
  <si>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</si>
  <si>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</si>
  <si>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</si>
  <si>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</si>
  <si>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</si>
  <si>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</si>
  <si>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</si>
  <si>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</si>
  <si>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</si>
  <si>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</si>
  <si>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</si>
  <si>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</si>
  <si>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</si>
  <si>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</si>
  <si>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</si>
  <si>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</si>
  <si>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</si>
  <si>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</si>
  <si>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</si>
  <si>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</si>
  <si>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</si>
  <si>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</si>
  <si>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</si>
  <si>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</si>
  <si>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</si>
  <si>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</si>
  <si>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</si>
  <si>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</si>
  <si>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</si>
  <si>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</si>
  <si>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</si>
  <si>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</si>
  <si>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</si>
  <si>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</si>
  <si>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</si>
  <si>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</si>
  <si>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</si>
  <si>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</si>
  <si>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</si>
  <si>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</si>
  <si>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</si>
  <si>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</si>
  <si>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</si>
  <si>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</si>
  <si>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</si>
  <si>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</si>
  <si>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</si>
  <si>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</si>
  <si>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</si>
  <si>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</si>
  <si>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</si>
  <si>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</si>
  <si>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</si>
  <si>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</si>
  <si>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</si>
  <si>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</si>
  <si>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</si>
  <si>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</si>
  <si>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</si>
  <si>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</si>
  <si>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</si>
  <si>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</si>
  <si>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</si>
  <si>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</si>
  <si>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</si>
  <si>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</si>
  <si>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</si>
  <si>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</si>
  <si>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</si>
  <si>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</si>
  <si>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</si>
  <si>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</si>
  <si>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</si>
  <si>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</si>
  <si>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</si>
  <si>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</si>
  <si>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</si>
  <si>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</si>
  <si>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</si>
  <si>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</si>
  <si>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</si>
  <si>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</si>
  <si>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</si>
  <si>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</si>
  <si>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</si>
  <si>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</si>
  <si>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</si>
  <si>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</si>
  <si>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</si>
  <si>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</si>
  <si>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</si>
  <si>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</si>
  <si>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</si>
  <si>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</si>
  <si>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</si>
  <si>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</si>
  <si>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</si>
  <si>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</si>
  <si>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</si>
  <si>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</si>
  <si>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</si>
  <si>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</si>
  <si>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</si>
  <si>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</si>
  <si>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</si>
  <si>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</si>
  <si>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</si>
  <si>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</si>
  <si>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</si>
  <si>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</si>
  <si>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</si>
  <si>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</si>
  <si>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</si>
  <si>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</si>
  <si>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</si>
  <si>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</si>
  <si>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</si>
  <si>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</si>
  <si>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</si>
  <si>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</si>
  <si>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</si>
  <si>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</si>
  <si>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</si>
  <si>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</si>
  <si>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</si>
  <si>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</si>
  <si>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</si>
  <si>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</si>
  <si>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</si>
  <si>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</si>
  <si>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</si>
  <si>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</si>
  <si>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</si>
  <si>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</si>
  <si>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</si>
  <si>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</si>
  <si>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</si>
  <si>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</si>
  <si>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</si>
  <si>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</si>
  <si>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</si>
  <si>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</si>
  <si>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</si>
  <si>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</si>
  <si>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</si>
  <si>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</si>
  <si>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</si>
  <si>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</si>
  <si>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</si>
  <si>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</si>
  <si>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</si>
  <si>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</si>
  <si>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</si>
  <si>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</si>
  <si>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</si>
  <si>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</si>
  <si>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</si>
  <si>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</si>
  <si>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</si>
  <si>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</si>
  <si>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</si>
  <si>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</si>
  <si>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</si>
  <si>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</si>
  <si>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</si>
  <si>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</si>
  <si>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</si>
  <si>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</si>
  <si>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</si>
  <si>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</si>
  <si>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</si>
  <si>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</si>
  <si>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</si>
  <si>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</si>
  <si>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</si>
  <si>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</si>
  <si>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</si>
  <si>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</si>
  <si>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</si>
  <si>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</si>
  <si>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</si>
  <si>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</si>
  <si>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</si>
  <si>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</si>
  <si>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</si>
  <si>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</si>
  <si>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</si>
  <si>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</si>
  <si>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</si>
  <si>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</si>
  <si>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</si>
  <si>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</si>
  <si>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</si>
  <si>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</si>
  <si>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</si>
  <si>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</si>
  <si>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</si>
  <si>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</si>
  <si>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</si>
  <si>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</si>
  <si>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</si>
  <si>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</si>
  <si>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</si>
  <si>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</si>
  <si>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</si>
  <si>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</si>
  <si>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</si>
  <si>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</si>
  <si>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</si>
  <si>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</si>
  <si>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</si>
  <si>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</si>
  <si>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</si>
  <si>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</si>
  <si>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</si>
  <si>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</si>
  <si>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</si>
  <si>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</si>
  <si>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</si>
  <si>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</si>
  <si>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</si>
  <si>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</si>
  <si>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</si>
  <si>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</si>
  <si>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</si>
  <si>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</si>
  <si>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</si>
  <si>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</si>
  <si>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</si>
  <si>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</si>
  <si>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</si>
  <si>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</si>
  <si>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</si>
  <si>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</si>
  <si>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</si>
  <si>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</si>
  <si>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</si>
  <si>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</si>
  <si>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</si>
  <si>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</si>
  <si>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</si>
  <si>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</si>
  <si>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</si>
  <si>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</si>
  <si>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</si>
  <si>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</si>
  <si>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</si>
  <si>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</si>
  <si>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</si>
  <si>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</si>
  <si>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</si>
  <si>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</si>
  <si>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</si>
  <si>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</si>
  <si>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</si>
  <si>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</si>
  <si>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</si>
  <si>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</si>
  <si>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</si>
  <si>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</si>
  <si>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</si>
  <si>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</si>
  <si>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</si>
  <si>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</si>
  <si>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</si>
  <si>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</si>
  <si>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</si>
  <si>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</si>
  <si>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</si>
  <si>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</si>
  <si>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</si>
  <si>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</si>
  <si>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</si>
  <si>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</si>
  <si>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</si>
  <si>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</si>
  <si>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</si>
  <si>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</si>
  <si>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</si>
  <si>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</si>
  <si>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</si>
  <si>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</si>
  <si>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</si>
  <si>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</si>
  <si>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</si>
  <si>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</si>
  <si>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</si>
  <si>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</si>
  <si>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</si>
  <si>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</si>
  <si>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</si>
  <si>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</si>
  <si>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</si>
  <si>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</si>
  <si>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</si>
  <si>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</si>
  <si>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</si>
  <si>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</si>
  <si>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</si>
  <si>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</si>
  <si>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</si>
  <si>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</si>
  <si>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</si>
  <si>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</si>
  <si>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</si>
  <si>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</si>
  <si>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</si>
  <si>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</si>
  <si>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</si>
  <si>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</si>
  <si>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</si>
  <si>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</si>
  <si>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</si>
  <si>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</si>
  <si>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</si>
  <si>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</si>
  <si>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</si>
  <si>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</si>
  <si>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</si>
  <si>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</si>
  <si>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</si>
  <si>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</si>
  <si>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</si>
  <si>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</si>
  <si>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</si>
  <si>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</si>
  <si>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</si>
  <si>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</si>
  <si>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</si>
  <si>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</si>
  <si>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</si>
  <si>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</si>
  <si>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</si>
  <si>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</si>
  <si>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</si>
  <si>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</si>
  <si>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</si>
  <si>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</si>
  <si>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</si>
  <si>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</si>
  <si>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</si>
  <si>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</si>
  <si>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</si>
  <si>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</si>
  <si>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</si>
  <si>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</si>
  <si>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</si>
  <si>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</si>
  <si>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</si>
  <si>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</si>
  <si>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</si>
  <si>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</si>
  <si>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</si>
  <si>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</si>
  <si>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</si>
  <si>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</si>
  <si>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</si>
  <si>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</si>
  <si>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</si>
  <si>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</si>
  <si>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</si>
  <si>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</si>
  <si>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</si>
  <si>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</si>
  <si>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</si>
  <si>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</si>
  <si>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</si>
  <si>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</si>
  <si>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</si>
  <si>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</si>
  <si>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</si>
  <si>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</si>
  <si>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</si>
  <si>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</si>
  <si>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</si>
  <si>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</si>
  <si>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</si>
  <si>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</si>
  <si>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</si>
  <si>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</si>
  <si>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</si>
  <si>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</si>
  <si>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</si>
  <si>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</si>
  <si>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</si>
  <si>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</si>
  <si>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</si>
  <si>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</si>
  <si>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</si>
  <si>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</si>
  <si>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</si>
  <si>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</si>
  <si>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</si>
  <si>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</si>
  <si>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</si>
  <si>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</si>
  <si>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</si>
  <si>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</si>
  <si>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</si>
  <si>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</si>
  <si>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</si>
  <si>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</si>
  <si>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</si>
  <si>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</si>
  <si>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</si>
  <si>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</si>
  <si>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</si>
  <si>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</si>
  <si>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</si>
  <si>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</si>
  <si>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</si>
  <si>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</si>
  <si>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</si>
  <si>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</si>
  <si>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</si>
  <si>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</si>
  <si>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</si>
  <si>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</si>
  <si>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</si>
  <si>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</si>
  <si>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</si>
  <si>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</si>
  <si>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</si>
  <si>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</si>
  <si>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</si>
  <si>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</si>
  <si>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</si>
  <si>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</si>
  <si>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</si>
  <si>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</si>
  <si>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</si>
  <si>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</si>
  <si>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</si>
  <si>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</si>
  <si>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</si>
  <si>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</si>
  <si>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</si>
  <si>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</si>
  <si>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</si>
  <si>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</si>
  <si>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</si>
  <si>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</si>
  <si>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</si>
  <si>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</si>
  <si>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</si>
  <si>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</si>
  <si>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</si>
  <si>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</si>
  <si>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</si>
  <si>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</si>
  <si>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</si>
  <si>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</si>
  <si>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</si>
  <si>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</si>
  <si>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</si>
  <si>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</si>
  <si>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</si>
  <si>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</si>
  <si>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</si>
  <si>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</si>
  <si>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</si>
  <si>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</si>
  <si>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</si>
  <si>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</si>
  <si>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</si>
  <si>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</si>
  <si>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</si>
  <si>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</si>
  <si>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</si>
  <si>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</si>
  <si>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</si>
  <si>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</si>
  <si>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</si>
  <si>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</si>
  <si>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</si>
  <si>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</si>
  <si>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</si>
  <si>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</si>
  <si>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</si>
  <si>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</si>
  <si>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</si>
  <si>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</si>
  <si>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</si>
  <si>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</si>
  <si>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</si>
  <si>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</si>
  <si>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</si>
  <si>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</si>
  <si>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</si>
  <si>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</si>
  <si>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</si>
  <si>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</si>
  <si>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</si>
  <si>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</si>
  <si>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</si>
  <si>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</si>
  <si>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</si>
  <si>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</si>
  <si>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</si>
  <si>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</si>
  <si>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</si>
  <si>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</si>
  <si>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</si>
  <si>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</si>
  <si>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</si>
  <si>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</si>
  <si>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</si>
  <si>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</si>
  <si>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</si>
  <si>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</si>
  <si>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</si>
  <si>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</si>
  <si>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</si>
  <si>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</si>
  <si>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</si>
  <si>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</si>
  <si>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</si>
  <si>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</si>
  <si>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</si>
  <si>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</si>
  <si>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</si>
  <si>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</si>
  <si>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</si>
  <si>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</si>
  <si>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</si>
  <si>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</si>
  <si>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</si>
  <si>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</si>
  <si>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</si>
  <si>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</si>
  <si>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</si>
  <si>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</si>
  <si>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</si>
  <si>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</si>
  <si>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</si>
  <si>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</si>
  <si>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</si>
  <si>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</si>
  <si>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</si>
  <si>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</si>
  <si>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</si>
  <si>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</si>
  <si>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</si>
  <si>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</si>
  <si>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</si>
  <si>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</si>
  <si>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</si>
  <si>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</si>
  <si>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</si>
  <si>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</si>
  <si>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</si>
  <si>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</si>
  <si>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</si>
  <si>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</si>
  <si>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</si>
  <si>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</si>
  <si>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</si>
  <si>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</si>
  <si>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</si>
  <si>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</si>
  <si>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</si>
  <si>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</si>
  <si>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</si>
  <si>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</si>
  <si>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</si>
  <si>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</si>
  <si>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</si>
  <si>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</si>
  <si>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</si>
  <si>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</si>
  <si>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</si>
  <si>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</si>
  <si>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</si>
  <si>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</si>
  <si>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</si>
  <si>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</si>
  <si>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</si>
  <si>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</si>
  <si>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</si>
  <si>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</si>
  <si>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</si>
  <si>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</si>
  <si>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</si>
  <si>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</si>
  <si>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</si>
  <si>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</si>
  <si>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</si>
  <si>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</si>
  <si>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</si>
  <si>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</si>
  <si>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</si>
  <si>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</si>
  <si>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</si>
  <si>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</si>
  <si>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</si>
  <si>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</si>
  <si>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</si>
  <si>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</si>
  <si>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</si>
  <si>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</si>
  <si>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</si>
  <si>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</si>
  <si>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</si>
  <si>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</si>
  <si>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</si>
  <si>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</si>
  <si>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</si>
  <si>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</si>
  <si>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</si>
  <si>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</si>
  <si>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</si>
  <si>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</si>
  <si>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</si>
  <si>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</si>
  <si>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</si>
  <si>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</si>
  <si>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</si>
  <si>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</si>
  <si>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</si>
  <si>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</si>
  <si>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</si>
  <si>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</si>
  <si>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</si>
  <si>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</si>
  <si>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</si>
  <si>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</si>
  <si>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</si>
  <si>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</si>
  <si>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</si>
  <si>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</si>
  <si>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</si>
  <si>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</si>
  <si>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</si>
  <si>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</si>
  <si>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</si>
  <si>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</si>
  <si>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</si>
  <si>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</si>
  <si>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</si>
  <si>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</si>
  <si>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</si>
  <si>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</si>
  <si>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</si>
  <si>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</si>
  <si>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</si>
  <si>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</si>
  <si>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</si>
  <si>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</si>
  <si>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</si>
  <si>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</si>
  <si>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</si>
  <si>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</si>
  <si>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</si>
  <si>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</si>
  <si>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</si>
  <si>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</si>
  <si>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</si>
  <si>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</si>
  <si>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</si>
  <si>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</si>
  <si>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</si>
  <si>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</si>
  <si>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</si>
  <si>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</si>
  <si>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</si>
  <si>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</si>
  <si>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</si>
  <si>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</si>
  <si>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</si>
  <si>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</si>
  <si>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</si>
  <si>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</si>
  <si>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</si>
  <si>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</si>
  <si>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</si>
  <si>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</si>
  <si>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</si>
  <si>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</si>
  <si>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</si>
  <si>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</si>
  <si>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</si>
  <si>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</si>
  <si>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</si>
  <si>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</si>
  <si>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</si>
  <si>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</si>
  <si>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</si>
  <si>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</si>
  <si>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</si>
  <si>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</si>
  <si>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</si>
  <si>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</si>
  <si>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</si>
  <si>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</si>
  <si>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</si>
  <si>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</si>
  <si>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</si>
  <si>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</si>
  <si>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</si>
  <si>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</si>
  <si>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</si>
  <si>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</si>
  <si>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</si>
  <si>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</si>
  <si>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</si>
  <si>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</si>
  <si>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</si>
  <si>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</si>
  <si>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</si>
  <si>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</si>
  <si>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</si>
  <si>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</si>
  <si>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</si>
  <si>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</si>
  <si>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</si>
  <si>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</si>
  <si>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</si>
  <si>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</si>
  <si>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</si>
  <si>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</si>
  <si>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</si>
  <si>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</si>
  <si>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</si>
  <si>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</si>
  <si>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</si>
  <si>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</si>
  <si>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</si>
  <si>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</si>
  <si>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</si>
  <si>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</si>
  <si>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</si>
  <si>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</si>
  <si>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</si>
  <si>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</si>
  <si>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</si>
  <si>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</si>
  <si>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</si>
  <si>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</si>
  <si>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</si>
  <si>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</si>
  <si>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</si>
  <si>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</si>
  <si>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</si>
  <si>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</si>
  <si>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</si>
  <si>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</si>
  <si>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</si>
  <si>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</si>
  <si>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</si>
  <si>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</si>
  <si>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</si>
  <si>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</si>
  <si>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</si>
  <si>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</si>
  <si>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</si>
  <si>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</si>
  <si>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</si>
  <si>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</si>
  <si>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</si>
  <si>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</si>
  <si>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</si>
  <si>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</si>
  <si>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</si>
  <si>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</si>
  <si>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</si>
  <si>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</si>
  <si>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</si>
  <si>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</si>
  <si>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</si>
  <si>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</si>
  <si>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</si>
  <si>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</si>
  <si>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</si>
  <si>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</si>
  <si>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</si>
  <si>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</si>
  <si>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</si>
  <si>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</si>
  <si>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</si>
  <si>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</si>
  <si>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</si>
  <si>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</si>
  <si>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</si>
  <si>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</si>
  <si>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</si>
  <si>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</si>
  <si>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</si>
  <si>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</si>
  <si>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</si>
  <si>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</si>
  <si>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</si>
  <si>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</si>
  <si>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</si>
  <si>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</si>
  <si>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</si>
  <si>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</si>
  <si>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</si>
  <si>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</si>
  <si>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</si>
  <si>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</si>
  <si>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</si>
  <si>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</si>
  <si>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</si>
  <si>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</si>
  <si>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</si>
  <si>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</si>
  <si>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</si>
  <si>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</si>
  <si>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</si>
  <si>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</si>
  <si>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</si>
  <si>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</si>
  <si>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</si>
  <si>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</si>
  <si>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</si>
  <si>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</si>
  <si>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</si>
  <si>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</si>
  <si>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</si>
  <si>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</si>
  <si>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</si>
  <si>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</si>
  <si>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</si>
  <si>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</si>
  <si>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</si>
  <si>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</si>
  <si>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</si>
  <si>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</si>
  <si>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</si>
  <si>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</si>
  <si>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</si>
  <si>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</si>
  <si>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</si>
  <si>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</si>
  <si>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</si>
  <si>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</si>
  <si>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</si>
  <si>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</si>
  <si>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</si>
  <si>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</si>
  <si>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</si>
  <si>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</si>
  <si>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</si>
  <si>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</si>
  <si>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</si>
  <si>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</si>
  <si>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</si>
  <si>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</si>
  <si>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</si>
  <si>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</si>
  <si>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</si>
  <si>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</si>
  <si>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</si>
  <si>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</si>
  <si>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</si>
  <si>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</si>
  <si>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</si>
  <si>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</si>
  <si>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</si>
  <si>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</si>
  <si>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</si>
  <si>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</si>
  <si>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</si>
  <si>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</si>
  <si>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</si>
  <si>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</si>
  <si>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</si>
  <si>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</si>
  <si>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</si>
  <si>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</si>
  <si>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</si>
  <si>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</si>
  <si>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</si>
  <si>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</si>
  <si>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</si>
  <si>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</si>
  <si>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</si>
  <si>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</si>
  <si>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</si>
  <si>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</si>
  <si>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</si>
  <si>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</si>
  <si>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</si>
  <si>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</si>
  <si>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</si>
  <si>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</si>
  <si>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</si>
  <si>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</si>
  <si>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</si>
  <si>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</si>
  <si>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</si>
  <si>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</si>
  <si>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</si>
  <si>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</si>
  <si>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</si>
  <si>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</si>
  <si>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</si>
  <si>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</si>
  <si>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</si>
  <si>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</si>
  <si>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</si>
  <si>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</si>
  <si>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</si>
  <si>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</si>
  <si>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</si>
  <si>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</si>
  <si>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</si>
  <si>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</si>
  <si>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</si>
  <si>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</si>
  <si>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</si>
  <si>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</si>
  <si>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</si>
  <si>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</si>
  <si>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</si>
  <si>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</si>
  <si>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</si>
  <si>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</si>
  <si>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</si>
  <si>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</si>
  <si>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</si>
  <si>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</si>
  <si>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</si>
  <si>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</si>
  <si>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</si>
  <si>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</si>
  <si>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</si>
  <si>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</si>
  <si>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</si>
  <si>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</si>
  <si>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</si>
  <si>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</si>
  <si>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</si>
  <si>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</si>
  <si>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</si>
  <si>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</si>
  <si>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</si>
  <si>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</si>
  <si>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</si>
  <si>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</si>
  <si>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</si>
  <si>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</si>
  <si>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</si>
  <si>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</si>
  <si>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</si>
  <si>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</si>
  <si>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</si>
  <si>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</si>
  <si>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</si>
  <si>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</si>
  <si>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</si>
  <si>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</si>
  <si>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</si>
  <si>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</si>
  <si>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</si>
  <si>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</si>
  <si>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</si>
  <si>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</si>
  <si>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</si>
  <si>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</si>
  <si>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</si>
  <si>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</si>
  <si>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</si>
  <si>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</si>
  <si>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</si>
  <si>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</si>
  <si>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</si>
  <si>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</si>
  <si>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</si>
  <si>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</si>
  <si>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</si>
  <si>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</si>
  <si>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</si>
  <si>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</si>
  <si>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</si>
  <si>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</si>
  <si>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</si>
  <si>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</si>
  <si>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</si>
  <si>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</si>
  <si>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</si>
  <si>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</si>
  <si>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</si>
  <si>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</si>
  <si>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</si>
  <si>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</si>
  <si>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</si>
  <si>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</si>
  <si>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</si>
  <si>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</si>
  <si>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</si>
  <si>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</si>
  <si>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</si>
  <si>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</si>
  <si>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</si>
  <si>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</si>
  <si>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</si>
  <si>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</si>
  <si>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</si>
  <si>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</si>
  <si>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</si>
  <si>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</si>
  <si>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</si>
  <si>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</si>
  <si>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</si>
  <si>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</si>
  <si>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</si>
  <si>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</si>
  <si>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</si>
  <si>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</si>
  <si>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</si>
  <si>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</si>
  <si>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</si>
  <si>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</si>
  <si>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</si>
  <si>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</si>
  <si>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</si>
  <si>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</si>
  <si>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</si>
  <si>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</si>
  <si>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</si>
  <si>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</si>
  <si>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</si>
  <si>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</si>
  <si>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</si>
  <si>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</si>
  <si>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</si>
  <si>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</si>
  <si>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</si>
  <si>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</si>
  <si>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</si>
  <si>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</si>
  <si>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</si>
  <si>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</si>
  <si>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</si>
  <si>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</si>
  <si>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</si>
  <si>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</si>
  <si>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</si>
  <si>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</si>
  <si>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</si>
  <si>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</si>
  <si>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</si>
  <si>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</si>
  <si>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</si>
  <si>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</si>
  <si>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</si>
  <si>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</si>
  <si>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</si>
  <si>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</si>
  <si>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</si>
  <si>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</si>
  <si>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</si>
  <si>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</si>
  <si>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</si>
  <si>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</si>
  <si>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</si>
  <si>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</si>
  <si>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</si>
  <si>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</si>
  <si>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</si>
  <si>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</si>
  <si>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</si>
  <si>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</si>
  <si>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</si>
  <si>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</si>
  <si>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</si>
  <si>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</si>
  <si>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</si>
  <si>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</si>
  <si>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</si>
  <si>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</si>
  <si>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</si>
  <si>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</si>
  <si>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</si>
  <si>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</si>
  <si>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</si>
  <si>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</si>
  <si>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</si>
  <si>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</si>
  <si>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</si>
  <si>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</si>
  <si>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</si>
  <si>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</si>
  <si>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</si>
  <si>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</si>
  <si>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</si>
  <si>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</si>
  <si>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</si>
  <si>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</si>
  <si>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</si>
  <si>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</si>
  <si>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</si>
  <si>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</si>
  <si>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</si>
  <si>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</si>
  <si>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</si>
  <si>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</si>
  <si>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</si>
  <si>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</si>
  <si>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</si>
  <si>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</si>
  <si>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</si>
  <si>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</si>
  <si>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</si>
  <si>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</si>
  <si>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</si>
  <si>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</si>
  <si>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</si>
  <si>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</si>
  <si>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</si>
  <si>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</si>
  <si>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</si>
  <si>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</si>
  <si>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</si>
  <si>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</si>
  <si>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</si>
  <si>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</si>
  <si>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</si>
  <si>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</si>
  <si>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</si>
  <si>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</si>
  <si>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</si>
  <si>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</si>
  <si>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</si>
  <si>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</si>
  <si>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</si>
  <si>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</si>
  <si>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</si>
  <si>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</si>
  <si>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</si>
  <si>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</si>
  <si>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</si>
  <si>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</si>
  <si>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</si>
  <si>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</si>
  <si>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</si>
  <si>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</si>
  <si>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</si>
  <si>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</si>
  <si>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</si>
  <si>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</si>
  <si>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</si>
  <si>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</si>
  <si>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</si>
  <si>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</si>
  <si>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</si>
  <si>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</si>
  <si>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</si>
  <si>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</si>
  <si>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</si>
  <si>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</si>
  <si>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</si>
  <si>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</si>
  <si>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</si>
  <si>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</si>
  <si>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</si>
  <si>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</si>
  <si>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</si>
  <si>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</si>
  <si>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</si>
  <si>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</si>
  <si>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</si>
  <si>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</si>
  <si>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</si>
  <si>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</si>
  <si>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</si>
  <si>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</si>
  <si>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</si>
  <si>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</si>
  <si>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</si>
  <si>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</si>
  <si>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</si>
  <si>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</si>
  <si>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</si>
  <si>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</si>
  <si>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</si>
  <si>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</si>
  <si>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</si>
  <si>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</si>
  <si>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</si>
  <si>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</si>
  <si>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</si>
  <si>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</si>
  <si>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</si>
  <si>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</si>
  <si>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</si>
  <si>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</si>
  <si>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</si>
  <si>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</si>
  <si>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</si>
  <si>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</si>
  <si>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</si>
  <si>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</si>
  <si>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</si>
  <si>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</si>
  <si>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</si>
  <si>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</si>
  <si>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</si>
  <si>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</si>
  <si>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</si>
  <si>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</si>
  <si>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</si>
  <si>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</si>
  <si>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</si>
  <si>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</si>
  <si>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</si>
  <si>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</si>
  <si>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</si>
  <si>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</si>
  <si>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</si>
  <si>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</si>
  <si>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</si>
  <si>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</si>
  <si>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</si>
  <si>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</si>
  <si>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</si>
  <si>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</si>
  <si>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</si>
  <si>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</si>
  <si>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</si>
  <si>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</si>
  <si>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</si>
  <si>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</si>
  <si>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</si>
  <si>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</si>
  <si>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</si>
  <si>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</si>
  <si>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</si>
  <si>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</si>
  <si>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</si>
  <si>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</si>
  <si>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</si>
  <si>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</si>
  <si>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</si>
  <si>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</si>
  <si>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</si>
  <si>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</si>
  <si>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</si>
  <si>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</si>
  <si>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</si>
  <si>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</si>
  <si>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</si>
  <si>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</si>
  <si>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</si>
  <si>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</si>
  <si>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</si>
  <si>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</si>
  <si>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</si>
  <si>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</si>
  <si>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</si>
  <si>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</si>
  <si>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</si>
  <si>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</si>
  <si>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</si>
  <si>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</si>
  <si>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</si>
  <si>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</si>
  <si>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</si>
  <si>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</si>
  <si>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</si>
  <si>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</si>
  <si>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</si>
  <si>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</si>
  <si>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</si>
  <si>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</si>
  <si>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</si>
  <si>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</si>
  <si>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</si>
  <si>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</si>
  <si>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</si>
  <si>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</si>
  <si>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</si>
  <si>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</si>
  <si>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</si>
  <si>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</si>
  <si>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</si>
  <si>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</si>
  <si>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</si>
  <si>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</si>
  <si>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</si>
  <si>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</si>
  <si>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</si>
  <si>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</si>
  <si>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</si>
  <si>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</si>
  <si>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</si>
  <si>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</si>
  <si>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</si>
  <si>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</si>
  <si>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</si>
  <si>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</si>
  <si>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</si>
  <si>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</si>
  <si>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</si>
  <si>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</si>
  <si>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</si>
  <si>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</si>
  <si>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</si>
  <si>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</si>
  <si>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</si>
  <si>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</si>
  <si>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</si>
  <si>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</si>
  <si>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</si>
  <si>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</si>
  <si>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</si>
  <si>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</si>
  <si>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</si>
  <si>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</si>
  <si>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</si>
  <si>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</si>
  <si>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</si>
  <si>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</si>
  <si>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</si>
  <si>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</si>
  <si>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</si>
  <si>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</si>
  <si>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</si>
  <si>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</si>
  <si>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</si>
  <si>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</si>
  <si>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</si>
  <si>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</si>
  <si>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</si>
  <si>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</si>
  <si>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</si>
  <si>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</si>
  <si>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</si>
  <si>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</si>
  <si>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</si>
  <si>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</si>
  <si>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</si>
  <si>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</si>
  <si>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</si>
  <si>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</si>
  <si>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</si>
  <si>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</si>
  <si>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</si>
  <si>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</si>
  <si>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</si>
  <si>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</si>
  <si>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</si>
  <si>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</si>
  <si>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</si>
  <si>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</si>
  <si>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</si>
  <si>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</si>
  <si>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</si>
  <si>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</si>
  <si>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</si>
  <si>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</si>
  <si>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</si>
  <si>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</si>
  <si>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</si>
  <si>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</si>
  <si>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</si>
  <si>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</si>
  <si>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</si>
  <si>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</si>
  <si>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</si>
  <si>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</si>
  <si>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</si>
  <si>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</si>
  <si>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</si>
  <si>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</si>
  <si>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</si>
  <si>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</si>
  <si>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</si>
  <si>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</si>
  <si>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</si>
  <si>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</si>
  <si>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</si>
  <si>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</si>
  <si>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</si>
  <si>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</si>
  <si>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</si>
  <si>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</si>
  <si>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</si>
  <si>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</si>
  <si>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</si>
  <si>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</si>
  <si>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</si>
  <si>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</si>
  <si>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</si>
  <si>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</si>
  <si>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</si>
  <si>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</si>
  <si>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</si>
  <si>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</si>
  <si>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</si>
  <si>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</si>
  <si>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</si>
  <si>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</si>
  <si>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</si>
  <si>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</si>
  <si>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</si>
  <si>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</si>
  <si>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</si>
  <si>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</si>
  <si>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</si>
  <si>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</si>
  <si>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</si>
  <si>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</si>
  <si>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</si>
  <si>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</si>
  <si>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</si>
  <si>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</si>
  <si>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</si>
  <si>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</si>
  <si>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</si>
  <si>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</si>
  <si>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</si>
  <si>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</si>
  <si>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</si>
  <si>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</si>
  <si>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</si>
  <si>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</si>
  <si>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</si>
  <si>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</si>
  <si>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</si>
  <si>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</si>
  <si>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</si>
  <si>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</si>
  <si>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</si>
  <si>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</si>
  <si>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</si>
  <si>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</si>
  <si>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</si>
  <si>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</si>
  <si>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</si>
  <si>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</si>
  <si>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</si>
  <si>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</si>
  <si>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</si>
  <si>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</si>
  <si>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</si>
  <si>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</si>
  <si>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</si>
  <si>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</si>
  <si>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</si>
  <si>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</si>
  <si>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</si>
  <si>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</si>
  <si>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</si>
  <si>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</si>
  <si>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</si>
  <si>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</si>
  <si>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</si>
  <si>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</si>
  <si>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</si>
  <si>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</si>
  <si>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</si>
  <si>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</si>
  <si>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</si>
  <si>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</si>
  <si>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</si>
  <si>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</si>
  <si>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</si>
  <si>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</si>
  <si>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</si>
  <si>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</si>
  <si>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</si>
  <si>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</si>
  <si>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</si>
  <si>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</si>
  <si>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</si>
  <si>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</si>
  <si>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</si>
  <si>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</si>
  <si>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</si>
  <si>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</si>
  <si>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</si>
  <si>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</si>
  <si>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</si>
  <si>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</si>
  <si>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</si>
  <si>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</si>
  <si>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</si>
  <si>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</si>
  <si>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</si>
  <si>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</si>
  <si>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</si>
  <si>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</si>
  <si>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</si>
  <si>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</si>
  <si>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</si>
  <si>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</si>
  <si>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</si>
  <si>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</si>
  <si>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</si>
  <si>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</si>
  <si>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</si>
  <si>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</si>
  <si>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</si>
  <si>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</si>
  <si>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</si>
  <si>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</si>
  <si>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</si>
  <si>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</si>
  <si>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</si>
  <si>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</si>
  <si>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</si>
  <si>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</si>
  <si>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</si>
  <si>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</si>
  <si>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</si>
  <si>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</si>
  <si>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</si>
  <si>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</si>
  <si>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</si>
  <si>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</si>
  <si>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</si>
  <si>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</si>
  <si>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</si>
  <si>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</si>
  <si>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</si>
  <si>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</si>
  <si>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</si>
  <si>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</si>
  <si>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</si>
  <si>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</si>
  <si>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</si>
  <si>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</si>
  <si>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</si>
  <si>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</si>
  <si>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</si>
  <si>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</si>
  <si>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</si>
  <si>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</si>
  <si>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</si>
  <si>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</si>
  <si>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</si>
  <si>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</si>
  <si>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</si>
  <si>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</si>
  <si>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</si>
  <si>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</si>
  <si>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</si>
  <si>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</si>
  <si>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</si>
  <si>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</si>
  <si>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</si>
  <si>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</si>
  <si>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</si>
  <si>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</si>
  <si>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</si>
  <si>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</si>
  <si>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</si>
  <si>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</si>
  <si>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</si>
  <si>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</si>
  <si>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</si>
  <si>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</si>
  <si>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</si>
  <si>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</si>
  <si>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</si>
  <si>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</si>
  <si>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</si>
  <si>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</si>
  <si>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</si>
  <si>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</si>
  <si>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</si>
  <si>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</si>
  <si>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</si>
  <si>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</si>
  <si>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</si>
  <si>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</si>
  <si>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</si>
  <si>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</si>
  <si>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</si>
  <si>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</si>
  <si>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</si>
  <si>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</si>
  <si>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</si>
  <si>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</si>
  <si>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</si>
  <si>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</si>
  <si>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</si>
  <si>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</si>
  <si>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</si>
  <si>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</si>
  <si>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</si>
  <si>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</si>
  <si>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</si>
  <si>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</si>
  <si>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</si>
  <si>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</si>
  <si>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</si>
  <si>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</si>
  <si>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</si>
  <si>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</si>
  <si>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</si>
  <si>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</si>
  <si>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</si>
  <si>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</si>
  <si>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</si>
  <si>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</si>
  <si>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</si>
  <si>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</si>
  <si>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</si>
  <si>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</si>
  <si>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</si>
  <si>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</si>
  <si>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</si>
  <si>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</si>
  <si>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</si>
  <si>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</si>
  <si>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</si>
  <si>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</si>
  <si>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</si>
  <si>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</si>
  <si>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</si>
  <si>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</si>
  <si>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</si>
  <si>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</si>
  <si>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</si>
  <si>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</si>
  <si>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</si>
  <si>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</si>
  <si>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</si>
  <si>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</si>
  <si>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</si>
  <si>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</si>
  <si>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</si>
  <si>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</si>
  <si>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</si>
  <si>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</si>
  <si>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</si>
  <si>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</si>
  <si>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</si>
  <si>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</si>
  <si>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</si>
  <si>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</si>
  <si>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</si>
  <si>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</si>
  <si>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</si>
  <si>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</si>
  <si>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</si>
  <si>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</si>
  <si>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</si>
  <si>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</si>
  <si>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</si>
  <si>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</si>
  <si>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</si>
  <si>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</si>
  <si>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</si>
  <si>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</si>
  <si>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</si>
  <si>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</si>
  <si>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</si>
  <si>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</si>
  <si>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</si>
  <si>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</si>
  <si>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</si>
  <si>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</si>
  <si>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</si>
  <si>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</si>
  <si>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</si>
  <si>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</si>
  <si>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</si>
  <si>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</si>
  <si>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</si>
  <si>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</si>
  <si>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</si>
  <si>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</si>
  <si>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</si>
  <si>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</si>
  <si>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</si>
  <si>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</si>
  <si>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</si>
  <si>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</si>
  <si>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</si>
  <si>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</si>
  <si>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</si>
  <si>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</si>
  <si>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</si>
  <si>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</si>
  <si>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</si>
  <si>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</si>
  <si>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</si>
  <si>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</si>
  <si>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</si>
  <si>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</si>
  <si>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</si>
  <si>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</si>
  <si>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</si>
  <si>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</si>
  <si>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</si>
  <si>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</si>
  <si>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</si>
  <si>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</si>
  <si>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</si>
  <si>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</si>
  <si>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</si>
  <si>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</si>
  <si>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</si>
  <si>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</si>
  <si>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</si>
  <si>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</si>
  <si>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</si>
  <si>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</si>
  <si>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</si>
  <si>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</si>
  <si>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</si>
  <si>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</si>
  <si>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</si>
  <si>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</si>
  <si>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</si>
  <si>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</si>
  <si>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</si>
  <si>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</si>
  <si>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</si>
  <si>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</si>
  <si>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</si>
  <si>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</si>
  <si>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</si>
  <si>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</si>
  <si>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</si>
  <si>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</si>
  <si>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</si>
  <si>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</si>
  <si>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</si>
  <si>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</si>
  <si>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</si>
  <si>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</si>
  <si>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</si>
  <si>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</si>
  <si>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</si>
  <si>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</si>
  <si>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</si>
  <si>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</si>
  <si>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</si>
  <si>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</si>
  <si>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</si>
  <si>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</si>
  <si>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</si>
  <si>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</si>
  <si>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</si>
  <si>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</si>
  <si>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</si>
  <si>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</si>
  <si>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</si>
  <si>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</si>
  <si>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</si>
  <si>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</si>
  <si>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</si>
  <si>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</si>
  <si>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</si>
  <si>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</si>
  <si>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</si>
  <si>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</si>
  <si>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</si>
  <si>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</si>
  <si>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</si>
  <si>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</si>
  <si>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</si>
  <si>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</si>
  <si>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</si>
  <si>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</si>
  <si>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</si>
  <si>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</si>
  <si>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</si>
  <si>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</si>
  <si>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</si>
  <si>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</si>
  <si>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</si>
  <si>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</si>
  <si>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</si>
  <si>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</si>
  <si>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</si>
  <si>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</si>
  <si>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</si>
  <si>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</si>
  <si>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</si>
  <si>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</si>
  <si>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</si>
  <si>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</si>
  <si>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</si>
  <si>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</si>
  <si>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</si>
  <si>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</si>
  <si>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</si>
  <si>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</si>
  <si>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</si>
  <si>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</si>
  <si>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</si>
  <si>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</si>
  <si>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</si>
  <si>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</si>
  <si>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</si>
  <si>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</si>
  <si>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</si>
  <si>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</si>
  <si>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</si>
  <si>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</si>
  <si>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</si>
  <si>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</si>
  <si>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</si>
  <si>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</si>
  <si>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</si>
  <si>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</si>
  <si>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</si>
  <si>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</si>
  <si>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</si>
  <si>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</si>
  <si>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</si>
  <si>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</si>
  <si>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</si>
  <si>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</si>
  <si>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</si>
  <si>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</si>
  <si>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</si>
  <si>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</si>
  <si>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</si>
  <si>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</si>
  <si>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</si>
  <si>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</si>
  <si>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</si>
  <si>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</si>
  <si>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</si>
  <si>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</si>
  <si>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</si>
  <si>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</si>
  <si>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</si>
  <si>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</si>
  <si>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</si>
  <si>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</si>
  <si>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</si>
  <si>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</si>
  <si>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</si>
  <si>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</si>
  <si>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</si>
  <si>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</si>
  <si>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</si>
  <si>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</si>
  <si>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</si>
  <si>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</si>
  <si>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</si>
  <si>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</si>
  <si>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</si>
  <si>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</si>
  <si>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</si>
  <si>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</si>
  <si>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</si>
  <si>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</si>
  <si>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</si>
  <si>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</si>
  <si>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</si>
  <si>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</si>
  <si>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</si>
  <si>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</si>
  <si>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</si>
  <si>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</si>
  <si>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</si>
  <si>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</si>
  <si>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</si>
  <si>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</si>
  <si>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</si>
  <si>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</si>
  <si>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</si>
  <si>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</si>
  <si>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</si>
  <si>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</si>
  <si>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</si>
  <si>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</si>
  <si>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</si>
  <si>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</si>
  <si>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</si>
  <si>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</si>
  <si>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</si>
  <si>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</si>
  <si>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</si>
  <si>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</si>
  <si>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</si>
  <si>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</si>
  <si>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</si>
  <si>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</si>
  <si>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</si>
  <si>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</si>
  <si>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</si>
  <si>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</si>
  <si>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</si>
  <si>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</si>
  <si>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</si>
  <si>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</si>
  <si>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</si>
  <si>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</si>
  <si>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</si>
  <si>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</si>
  <si>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</si>
  <si>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</si>
  <si>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</si>
  <si>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</si>
  <si>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</si>
  <si>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</si>
  <si>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</si>
  <si>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</si>
  <si>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</si>
  <si>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</si>
  <si>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</si>
  <si>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</si>
  <si>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</si>
  <si>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</si>
  <si>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</si>
  <si>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</si>
  <si>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</si>
  <si>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</si>
  <si>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</si>
  <si>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</si>
  <si>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</si>
  <si>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</si>
  <si>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</si>
  <si>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</si>
  <si>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</si>
  <si>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</si>
  <si>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</si>
  <si>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</si>
  <si>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</si>
  <si>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</si>
  <si>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</si>
  <si>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</si>
  <si>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</si>
  <si>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</si>
  <si>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</si>
  <si>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</si>
  <si>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</si>
  <si>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</si>
  <si>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</si>
  <si>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</si>
  <si>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</si>
  <si>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</si>
  <si>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</si>
  <si>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</si>
  <si>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</si>
  <si>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</si>
  <si>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</si>
  <si>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</si>
  <si>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</si>
  <si>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</si>
  <si>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</si>
  <si>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</si>
  <si>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</si>
  <si>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</si>
  <si>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</si>
  <si>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</si>
  <si>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</si>
  <si>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</si>
  <si>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</si>
  <si>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</si>
  <si>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</si>
  <si>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</si>
  <si>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</si>
  <si>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</si>
  <si>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</si>
  <si>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</si>
  <si>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</si>
  <si>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</si>
  <si>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</si>
  <si>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</si>
  <si>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</si>
  <si>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</si>
  <si>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</si>
  <si>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</si>
  <si>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</si>
  <si>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</si>
  <si>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</si>
  <si>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</si>
  <si>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</si>
  <si>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</si>
  <si>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</si>
  <si>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</si>
  <si>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</si>
  <si>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</si>
  <si>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</si>
  <si>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</si>
  <si>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</si>
  <si>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</si>
  <si>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</si>
  <si>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</si>
  <si>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</si>
  <si>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</si>
  <si>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</si>
  <si>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</si>
  <si>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</si>
  <si>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</si>
  <si>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</si>
  <si>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</si>
  <si>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</si>
  <si>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</si>
  <si>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</si>
  <si>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</si>
  <si>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</si>
  <si>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</si>
  <si>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</si>
  <si>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</si>
  <si>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</si>
  <si>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</si>
  <si>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</si>
  <si>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</si>
  <si>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</si>
  <si>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</si>
  <si>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</si>
  <si>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</si>
  <si>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</si>
  <si>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</si>
  <si>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</si>
  <si>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</si>
  <si>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</si>
  <si>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</si>
  <si>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</si>
  <si>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</si>
  <si>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</si>
  <si>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</si>
  <si>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</si>
  <si>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</si>
  <si>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</si>
  <si>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</si>
  <si>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</si>
  <si>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</si>
  <si>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</si>
  <si>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</si>
  <si>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</si>
  <si>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</si>
  <si>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</si>
  <si>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</si>
  <si>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</si>
  <si>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</si>
  <si>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</si>
  <si>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</si>
  <si>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</si>
  <si>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</si>
  <si>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</si>
  <si>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</si>
  <si>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</si>
  <si>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</si>
  <si>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</si>
  <si>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</si>
  <si>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</si>
  <si>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</si>
  <si>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</si>
  <si>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</si>
  <si>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</si>
  <si>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</si>
  <si>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</si>
  <si>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</si>
  <si>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</si>
  <si>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</si>
  <si>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</si>
  <si>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</si>
  <si>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</si>
  <si>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</si>
  <si>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</si>
  <si>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</si>
  <si>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</si>
  <si>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</si>
  <si>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</si>
  <si>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</si>
  <si>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</si>
  <si>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</si>
  <si>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</si>
  <si>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</si>
  <si>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</si>
  <si>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</si>
  <si>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</si>
  <si>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</si>
  <si>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</si>
  <si>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</si>
  <si>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</si>
  <si>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</si>
  <si>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</si>
  <si>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</si>
  <si>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</si>
  <si>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</si>
  <si>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</si>
  <si>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</si>
  <si>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</si>
  <si>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</si>
  <si>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</si>
  <si>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</si>
  <si>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</si>
  <si>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</si>
  <si>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</si>
  <si>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</si>
  <si>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</si>
  <si>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</si>
  <si>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</si>
  <si>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</si>
  <si>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</si>
  <si>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</si>
  <si>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</si>
  <si>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</si>
  <si>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</si>
  <si>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</si>
  <si>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</si>
  <si>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</si>
  <si>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</si>
  <si>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</si>
  <si>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</si>
  <si>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</si>
  <si>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</si>
  <si>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</si>
  <si>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</si>
  <si>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</si>
  <si>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</si>
  <si>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</si>
  <si>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</si>
  <si>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</si>
  <si>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</si>
  <si>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</si>
  <si>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</si>
  <si>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</si>
  <si>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</si>
  <si>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</si>
  <si>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</si>
  <si>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</si>
  <si>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</si>
  <si>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</si>
  <si>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</si>
  <si>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</si>
  <si>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</si>
  <si>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</si>
  <si>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</si>
  <si>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</si>
  <si>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</si>
  <si>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</si>
  <si>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</si>
  <si>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</si>
  <si>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</si>
  <si>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</si>
  <si>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</si>
  <si>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</si>
  <si>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</si>
  <si>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</si>
  <si>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</si>
  <si>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</si>
  <si>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</si>
  <si>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</si>
  <si>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</si>
  <si>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</si>
  <si>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</si>
  <si>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</si>
  <si>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</si>
  <si>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</si>
  <si>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</si>
  <si>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</si>
  <si>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</si>
  <si>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</si>
  <si>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</si>
  <si>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</si>
  <si>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</si>
  <si>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</si>
  <si>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</si>
  <si>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</si>
  <si>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</si>
  <si>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</si>
  <si>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</si>
  <si>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</si>
  <si>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</si>
  <si>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</si>
  <si>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</si>
  <si>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</si>
  <si>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</si>
  <si>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</si>
  <si>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</si>
  <si>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</si>
  <si>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</si>
  <si>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</si>
  <si>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</si>
  <si>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</si>
  <si>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</si>
  <si>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</si>
  <si>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</si>
  <si>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</si>
  <si>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</si>
  <si>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</si>
  <si>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</si>
  <si>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</si>
  <si>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</si>
  <si>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</si>
  <si>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</si>
  <si>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</si>
  <si>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</si>
  <si>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</si>
  <si>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</si>
  <si>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</si>
  <si>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</si>
  <si>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</si>
  <si>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</si>
  <si>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</si>
  <si>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</si>
  <si>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</si>
  <si>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</si>
  <si>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</si>
  <si>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</si>
  <si>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</si>
  <si>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</si>
  <si>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</si>
  <si>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</si>
  <si>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</si>
  <si>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</si>
  <si>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</si>
  <si>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</si>
  <si>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</si>
  <si>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</si>
  <si>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</si>
  <si>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</si>
  <si>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</si>
  <si>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</si>
  <si>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</si>
  <si>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</si>
  <si>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</si>
  <si>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</si>
  <si>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</si>
  <si>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</si>
  <si>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</si>
  <si>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</si>
  <si>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</si>
  <si>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</si>
  <si>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</si>
  <si>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</si>
  <si>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</si>
  <si>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</si>
  <si>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</si>
  <si>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</si>
  <si>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</si>
  <si>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</si>
  <si>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</si>
  <si>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</si>
  <si>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</si>
  <si>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</si>
  <si>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</si>
  <si>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</si>
  <si>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</si>
  <si>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</si>
  <si>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</si>
  <si>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</si>
  <si>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</si>
  <si>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</si>
  <si>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</si>
  <si>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</si>
  <si>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</si>
  <si>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</si>
  <si>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</si>
  <si>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</si>
  <si>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</si>
  <si>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</si>
  <si>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</si>
  <si>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</si>
  <si>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</si>
  <si>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</si>
  <si>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</si>
  <si>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</si>
  <si>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</si>
  <si>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</si>
  <si>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</si>
  <si>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</si>
  <si>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</si>
  <si>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</si>
  <si>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</si>
  <si>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</si>
  <si>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</si>
  <si>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</si>
  <si>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</si>
  <si>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</si>
  <si>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</si>
  <si>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</si>
  <si>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</si>
  <si>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</si>
  <si>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</si>
  <si>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</si>
  <si>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</si>
  <si>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</si>
  <si>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</si>
  <si>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</si>
  <si>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</si>
  <si>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</si>
  <si>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</si>
  <si>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</si>
  <si>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</si>
  <si>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</si>
  <si>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</si>
  <si>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</si>
  <si>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</si>
  <si>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</si>
  <si>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</si>
  <si>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</si>
  <si>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</si>
  <si>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</si>
  <si>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</si>
  <si>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</si>
  <si>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</si>
  <si>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</si>
  <si>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</si>
  <si>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</si>
  <si>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</si>
  <si>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</si>
  <si>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</si>
  <si>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</si>
  <si>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</si>
  <si>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</si>
  <si>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</si>
  <si>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</si>
  <si>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</si>
  <si>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</si>
  <si>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</si>
  <si>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</si>
  <si>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</si>
  <si>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</si>
  <si>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</si>
  <si>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</si>
  <si>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</si>
  <si>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</si>
  <si>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</si>
  <si>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</si>
  <si>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</si>
  <si>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</si>
  <si>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</si>
  <si>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</si>
  <si>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</si>
  <si>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</si>
  <si>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</si>
  <si>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</si>
  <si>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</si>
  <si>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</si>
  <si>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</si>
  <si>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</si>
  <si>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</si>
  <si>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</si>
  <si>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</si>
  <si>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</si>
  <si>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</si>
  <si>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</si>
  <si>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</si>
  <si>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</si>
  <si>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</si>
  <si>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</si>
  <si>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</si>
  <si>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</si>
  <si>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</si>
  <si>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</si>
  <si>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</si>
  <si>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</si>
  <si>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</si>
  <si>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</si>
  <si>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</si>
  <si>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</si>
  <si>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</si>
  <si>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</si>
  <si>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</si>
  <si>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</si>
  <si>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</si>
  <si>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</si>
  <si>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</si>
  <si>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</si>
  <si>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</si>
  <si>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</si>
  <si>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</si>
  <si>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</si>
  <si>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</si>
  <si>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</si>
  <si>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</si>
  <si>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</si>
  <si>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</si>
  <si>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</si>
  <si>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</si>
  <si>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</si>
  <si>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</si>
  <si>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</si>
  <si>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</si>
  <si>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</si>
  <si>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</si>
  <si>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</si>
  <si>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</si>
  <si>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</si>
  <si>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</si>
  <si>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</si>
  <si>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</si>
  <si>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</si>
  <si>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</si>
  <si>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</si>
  <si>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</si>
  <si>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</si>
  <si>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</si>
  <si>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</si>
  <si>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</si>
  <si>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</si>
  <si>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</si>
  <si>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</si>
  <si>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</si>
  <si>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</si>
  <si>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</si>
  <si>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</si>
  <si>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</si>
  <si>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</si>
  <si>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</si>
  <si>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</si>
  <si>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</si>
  <si>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</si>
  <si>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</si>
  <si>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</si>
  <si>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</si>
  <si>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</si>
  <si>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</si>
  <si>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</si>
  <si>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</si>
  <si>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</si>
  <si>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</si>
  <si>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</si>
  <si>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</si>
  <si>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</si>
  <si>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</si>
  <si>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</si>
  <si>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</si>
  <si>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</si>
  <si>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</si>
  <si>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</si>
  <si>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</si>
  <si>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</si>
  <si>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</si>
  <si>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</si>
  <si>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</si>
  <si>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</si>
  <si>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</si>
  <si>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</si>
  <si>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</si>
  <si>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</si>
  <si>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</si>
  <si>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</si>
  <si>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</si>
  <si>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</si>
  <si>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</si>
  <si>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</si>
  <si>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</si>
  <si>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</si>
  <si>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</si>
  <si>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</si>
  <si>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</si>
  <si>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</si>
  <si>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</si>
  <si>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</si>
  <si>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</si>
  <si>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</si>
  <si>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</si>
  <si>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</si>
  <si>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</si>
  <si>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</si>
  <si>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</si>
  <si>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</si>
  <si>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</si>
  <si>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</si>
  <si>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</si>
  <si>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</si>
  <si>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</si>
  <si>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</si>
  <si>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</si>
  <si>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</si>
  <si>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</si>
  <si>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</si>
  <si>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</si>
  <si>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</si>
  <si>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</si>
  <si>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</si>
  <si>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</si>
  <si>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</si>
  <si>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</si>
  <si>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</si>
  <si>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</si>
  <si>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</si>
  <si>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</si>
  <si>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</si>
  <si>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</si>
  <si>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</si>
  <si>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</si>
  <si>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</si>
  <si>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</si>
  <si>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</si>
  <si>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</si>
  <si>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</si>
  <si>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</si>
  <si>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</si>
  <si>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</si>
  <si>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</si>
  <si>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</si>
  <si>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</si>
  <si>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</si>
  <si>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</si>
  <si>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</si>
  <si>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</si>
  <si>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</si>
  <si>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</si>
  <si>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</si>
  <si>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</si>
  <si>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</si>
  <si>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</si>
  <si>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</si>
  <si>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</si>
  <si>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</si>
  <si>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</si>
  <si>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</si>
  <si>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</si>
  <si>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</si>
  <si>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</si>
  <si>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</si>
  <si>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</si>
  <si>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</si>
  <si>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</si>
  <si>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</si>
  <si>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</si>
  <si>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</si>
  <si>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</si>
  <si>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</si>
  <si>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</si>
  <si>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</si>
  <si>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</si>
  <si>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</si>
  <si>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</si>
  <si>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</si>
  <si>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</si>
  <si>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</si>
  <si>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</si>
  <si>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</si>
  <si>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</si>
  <si>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</si>
  <si>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</si>
  <si>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</si>
  <si>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</si>
  <si>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</si>
  <si>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</si>
  <si>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</si>
  <si>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</si>
  <si>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</si>
  <si>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</si>
  <si>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</si>
  <si>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</si>
  <si>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</si>
  <si>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</si>
  <si>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</si>
  <si>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</si>
  <si>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</si>
  <si>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</si>
  <si>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</si>
  <si>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</si>
  <si>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</si>
  <si>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</si>
  <si>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</si>
  <si>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</si>
  <si>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</si>
  <si>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</si>
  <si>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</si>
  <si>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</si>
  <si>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</si>
  <si>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</si>
  <si>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</si>
  <si>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</si>
  <si>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</si>
  <si>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</si>
  <si>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</si>
  <si>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</si>
  <si>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</si>
  <si>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</si>
  <si>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</si>
  <si>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</si>
  <si>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</si>
  <si>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</si>
  <si>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</si>
  <si>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</si>
  <si>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</si>
  <si>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</si>
  <si>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</si>
  <si>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</si>
  <si>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</si>
  <si>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</si>
  <si>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</si>
  <si>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</si>
  <si>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</si>
  <si>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</si>
  <si>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</si>
  <si>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</si>
  <si>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</si>
  <si>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</si>
  <si>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</si>
  <si>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</si>
  <si>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</si>
  <si>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</si>
  <si>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</si>
  <si>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</si>
  <si>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</si>
  <si>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</si>
  <si>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</si>
  <si>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</si>
  <si>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</si>
  <si>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</si>
  <si>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</si>
  <si>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</si>
  <si>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</si>
  <si>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</si>
  <si>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</si>
  <si>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</si>
  <si>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</si>
  <si>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</si>
  <si>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</si>
  <si>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</si>
  <si>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</si>
  <si>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</si>
  <si>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</si>
  <si>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</si>
  <si>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</si>
  <si>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</si>
  <si>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</si>
  <si>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</si>
  <si>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</si>
  <si>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</si>
  <si>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</si>
  <si>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</si>
  <si>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</si>
  <si>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</si>
  <si>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</si>
  <si>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</si>
  <si>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</si>
  <si>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</si>
  <si>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</si>
  <si>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</si>
  <si>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</si>
  <si>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</si>
  <si>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</si>
  <si>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</si>
  <si>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</si>
  <si>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</si>
  <si>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</si>
  <si>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</si>
  <si>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</si>
  <si>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</si>
  <si>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</si>
  <si>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</si>
  <si>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</si>
  <si>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</si>
  <si>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</si>
  <si>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</si>
  <si>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</si>
  <si>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</si>
  <si>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</si>
  <si>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</si>
  <si>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</si>
  <si>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</si>
  <si>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</si>
  <si>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</si>
  <si>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</si>
  <si>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</si>
  <si>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</si>
  <si>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</si>
  <si>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</si>
  <si>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</si>
  <si>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</si>
  <si>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</si>
  <si>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</si>
  <si>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</si>
  <si>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</si>
  <si>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</si>
  <si>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</si>
  <si>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</si>
  <si>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</si>
  <si>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</si>
  <si>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</si>
  <si>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</si>
  <si>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</si>
  <si>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</si>
  <si>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</si>
  <si>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</si>
  <si>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</si>
  <si>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</si>
  <si>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</si>
  <si>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</si>
  <si>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</si>
  <si>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</si>
  <si>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</si>
  <si>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</si>
  <si>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</si>
  <si>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</si>
  <si>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</si>
  <si>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</si>
  <si>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</si>
  <si>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</si>
  <si>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</si>
  <si>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</si>
  <si>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</si>
  <si>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</si>
  <si>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</si>
  <si>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</si>
  <si>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</si>
  <si>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</si>
  <si>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</si>
  <si>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</si>
  <si>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</si>
  <si>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</si>
  <si>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</si>
  <si>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</si>
  <si>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</si>
  <si>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</si>
  <si>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</si>
  <si>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</si>
  <si>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</si>
  <si>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</si>
  <si>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</si>
  <si>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</si>
  <si>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</si>
  <si>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</si>
  <si>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</si>
  <si>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</si>
  <si>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</si>
  <si>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</si>
  <si>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</si>
  <si>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</si>
  <si>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</si>
  <si>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</si>
  <si>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</si>
  <si>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</si>
  <si>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</si>
  <si>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</si>
  <si>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</si>
  <si>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</si>
  <si>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</si>
  <si>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</si>
  <si>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</si>
  <si>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</si>
  <si>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</si>
  <si>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</si>
  <si>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</si>
  <si>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</si>
  <si>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</si>
  <si>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</si>
  <si>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</si>
  <si>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</si>
  <si>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</si>
  <si>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</si>
  <si>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</si>
  <si>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</si>
  <si>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</si>
  <si>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</si>
  <si>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</si>
  <si>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</si>
  <si>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</si>
  <si>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</si>
  <si>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</si>
  <si>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</si>
  <si>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</si>
  <si>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</si>
  <si>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</si>
  <si>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</si>
  <si>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</si>
  <si>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</si>
  <si>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</si>
  <si>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</si>
  <si>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</si>
  <si>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</si>
  <si>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</si>
  <si>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</si>
  <si>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</si>
  <si>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</si>
  <si>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</si>
  <si>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</si>
  <si>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</si>
  <si>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</si>
  <si>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</si>
  <si>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</si>
  <si>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</si>
  <si>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</si>
  <si>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</si>
  <si>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</si>
  <si>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</si>
  <si>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</si>
  <si>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</si>
  <si>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</si>
  <si>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</si>
  <si>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</si>
  <si>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</si>
  <si>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</si>
  <si>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</si>
  <si>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</si>
  <si>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</si>
  <si>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</si>
  <si>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</si>
  <si>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</si>
  <si>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</si>
  <si>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</si>
  <si>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</si>
  <si>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</si>
  <si>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</si>
  <si>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</si>
  <si>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</si>
  <si>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</si>
  <si>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</si>
  <si>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</si>
  <si>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</si>
  <si>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</si>
  <si>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</si>
  <si>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</si>
  <si>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</si>
  <si>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</si>
  <si>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</si>
  <si>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</si>
  <si>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</si>
  <si>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</si>
  <si>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</si>
  <si>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</si>
  <si>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</si>
  <si>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</si>
  <si>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</si>
  <si>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</si>
  <si>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</si>
  <si>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</si>
  <si>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</si>
  <si>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</si>
  <si>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</si>
  <si>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</si>
  <si>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</si>
  <si>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</si>
  <si>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</si>
  <si>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</si>
  <si>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</si>
  <si>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</si>
  <si>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</si>
  <si>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</si>
  <si>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</si>
  <si>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</si>
  <si>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</si>
  <si>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</si>
  <si>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</si>
  <si>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</si>
  <si>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</si>
  <si>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</si>
  <si>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</si>
  <si>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</si>
  <si>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</si>
  <si>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</si>
  <si>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</si>
  <si>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</si>
  <si>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</si>
  <si>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</si>
  <si>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</si>
  <si>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</si>
  <si>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</si>
  <si>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</si>
  <si>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</si>
  <si>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</si>
  <si>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</si>
  <si>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</si>
  <si>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</si>
  <si>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</si>
  <si>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</si>
  <si>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</si>
  <si>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</si>
  <si>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</si>
  <si>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</si>
  <si>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</si>
  <si>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</si>
  <si>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</si>
  <si>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</si>
  <si>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</si>
  <si>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</si>
  <si>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</si>
  <si>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</si>
  <si>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</si>
  <si>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</si>
  <si>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</si>
  <si>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</si>
  <si>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</si>
  <si>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</si>
  <si>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</si>
  <si>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</si>
  <si>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</si>
  <si>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</si>
  <si>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</si>
  <si>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</si>
  <si>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</si>
  <si>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</si>
  <si>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</si>
  <si>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</si>
  <si>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</si>
  <si>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</si>
  <si>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</si>
  <si>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</si>
  <si>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</si>
  <si>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</si>
  <si>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</si>
  <si>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</si>
  <si>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</si>
  <si>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</si>
  <si>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</si>
  <si>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</si>
  <si>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</si>
  <si>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</si>
  <si>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</si>
  <si>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</si>
  <si>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</si>
  <si>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</si>
  <si>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</si>
  <si>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</si>
  <si>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</si>
  <si>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</si>
  <si>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</si>
  <si>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</si>
  <si>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</si>
  <si>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</si>
  <si>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</si>
  <si>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</si>
  <si>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</si>
  <si>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</si>
  <si>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</si>
  <si>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</si>
  <si>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</si>
  <si>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</si>
  <si>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</si>
  <si>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</si>
  <si>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</si>
  <si>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</si>
  <si>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</si>
  <si>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</si>
  <si>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</si>
  <si>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</si>
  <si>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</si>
  <si>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</si>
  <si>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</si>
  <si>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</si>
  <si>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</si>
  <si>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</si>
  <si>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</si>
  <si>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</si>
  <si>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</si>
  <si>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</si>
  <si>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</si>
  <si>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</si>
  <si>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</si>
  <si>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</si>
  <si>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</si>
  <si>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</si>
  <si>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</si>
  <si>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</si>
  <si>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</si>
  <si>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</si>
  <si>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</si>
  <si>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</si>
  <si>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</si>
  <si>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</si>
  <si>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</si>
  <si>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</si>
  <si>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</si>
  <si>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</si>
  <si>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</si>
  <si>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</si>
  <si>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</si>
  <si>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</si>
  <si>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</si>
  <si>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</si>
  <si>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</si>
  <si>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</si>
  <si>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</si>
  <si>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</si>
  <si>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</si>
  <si>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</si>
  <si>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</si>
  <si>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</si>
  <si>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</si>
  <si>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</si>
  <si>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</si>
  <si>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</si>
  <si>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</si>
  <si>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</si>
  <si>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</si>
  <si>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</si>
  <si>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</si>
  <si>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</si>
  <si>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</si>
  <si>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</si>
  <si>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</si>
  <si>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</si>
  <si>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</si>
  <si>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</si>
  <si>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</si>
  <si>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</si>
  <si>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</si>
  <si>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</si>
  <si>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</si>
  <si>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</si>
  <si>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</si>
  <si>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</si>
  <si>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</si>
  <si>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</si>
  <si>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</si>
  <si>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</si>
  <si>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</si>
  <si>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</si>
  <si>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</si>
  <si>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</si>
  <si>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</si>
  <si>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</si>
  <si>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</si>
  <si>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</si>
  <si>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</si>
  <si>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</si>
  <si>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</si>
  <si>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</si>
  <si>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</si>
  <si>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</si>
  <si>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</si>
  <si>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</si>
  <si>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</si>
  <si>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</si>
  <si>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</si>
  <si>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</si>
  <si>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</si>
  <si>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</si>
  <si>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</si>
  <si>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</si>
  <si>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</si>
  <si>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</si>
  <si>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</si>
  <si>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</si>
  <si>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</si>
  <si>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</si>
  <si>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</si>
  <si>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</si>
  <si>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</si>
  <si>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</si>
  <si>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</si>
  <si>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</si>
  <si>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</si>
  <si>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</si>
  <si>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</si>
  <si>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</si>
  <si>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</si>
  <si>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</si>
  <si>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</si>
  <si>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</si>
  <si>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</si>
  <si>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</si>
  <si>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</si>
  <si>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</si>
  <si>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</si>
  <si>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</si>
  <si>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</si>
  <si>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</si>
  <si>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</si>
  <si>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</si>
  <si>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</si>
  <si>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</si>
  <si>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</si>
  <si>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</si>
  <si>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</si>
  <si>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</si>
  <si>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</si>
  <si>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</si>
  <si>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</si>
  <si>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</si>
  <si>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</si>
  <si>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</si>
  <si>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</si>
  <si>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</si>
  <si>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</si>
  <si>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</si>
  <si>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</si>
  <si>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</si>
  <si>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</si>
  <si>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</si>
  <si>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</si>
  <si>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</si>
  <si>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</si>
  <si>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</si>
  <si>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</si>
  <si>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</si>
  <si>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</si>
  <si>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</si>
  <si>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</si>
  <si>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</si>
  <si>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</si>
  <si>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</si>
  <si>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</si>
  <si>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</si>
  <si>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</si>
  <si>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</si>
  <si>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</si>
  <si>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</si>
  <si>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</si>
  <si>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</si>
  <si>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</si>
  <si>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</si>
  <si>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</si>
  <si>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</si>
  <si>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</si>
  <si>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</si>
  <si>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</si>
  <si>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</si>
  <si>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</si>
  <si>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</si>
  <si>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</si>
  <si>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</si>
  <si>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</si>
  <si>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</si>
  <si>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</si>
  <si>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</si>
  <si>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</si>
  <si>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</si>
  <si>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</si>
  <si>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</si>
  <si>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</si>
  <si>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</si>
  <si>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</si>
  <si>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</si>
  <si>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</si>
  <si>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</si>
  <si>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</si>
  <si>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</si>
  <si>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</si>
  <si>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</si>
  <si>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</si>
  <si>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</si>
  <si>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</si>
  <si>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</si>
  <si>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</si>
  <si>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</si>
  <si>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</si>
  <si>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</si>
  <si>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</si>
  <si>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</si>
  <si>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</si>
  <si>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</si>
  <si>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</si>
  <si>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</si>
  <si>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</si>
  <si>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</si>
  <si>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</si>
  <si>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</si>
  <si>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</si>
  <si>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</si>
  <si>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</si>
  <si>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</si>
  <si>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</si>
  <si>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</si>
  <si>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</si>
  <si>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</si>
  <si>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</si>
  <si>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</si>
  <si>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</si>
  <si>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</si>
  <si>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</si>
  <si>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</si>
  <si>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</si>
  <si>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</si>
  <si>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</si>
  <si>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</si>
  <si>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</si>
  <si>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</si>
  <si>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</si>
  <si>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</si>
  <si>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</si>
  <si>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</si>
  <si>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</si>
  <si>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</si>
  <si>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</si>
  <si>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</si>
  <si>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</si>
  <si>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</si>
  <si>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</si>
  <si>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</si>
  <si>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</si>
  <si>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</si>
  <si>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</si>
  <si>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</si>
  <si>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</si>
  <si>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</si>
  <si>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</si>
  <si>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</si>
  <si>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</si>
  <si>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</si>
  <si>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</si>
  <si>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</si>
  <si>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</si>
  <si>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</si>
  <si>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</si>
  <si>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</si>
  <si>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</si>
  <si>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</si>
  <si>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</si>
  <si>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</si>
  <si>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</si>
  <si>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</si>
  <si>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</si>
  <si>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</si>
  <si>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</si>
  <si>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</si>
  <si>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</si>
  <si>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</si>
  <si>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</si>
  <si>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</si>
  <si>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</si>
  <si>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</si>
  <si>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</si>
  <si>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</si>
  <si>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</si>
  <si>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</si>
  <si>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</si>
  <si>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</si>
  <si>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</si>
  <si>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</si>
  <si>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</si>
  <si>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</si>
  <si>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</si>
  <si>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</si>
  <si>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</si>
  <si>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</si>
  <si>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</si>
  <si>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</si>
  <si>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</si>
  <si>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</si>
  <si>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</si>
  <si>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</si>
  <si>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</si>
  <si>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</si>
  <si>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</si>
  <si>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</si>
  <si>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</si>
  <si>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</si>
  <si>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</si>
  <si>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</si>
  <si>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</si>
  <si>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</si>
  <si>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</si>
  <si>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</si>
  <si>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</si>
  <si>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</si>
  <si>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</si>
  <si>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</si>
  <si>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</si>
  <si>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</si>
  <si>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</si>
  <si>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</si>
  <si>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</si>
  <si>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</si>
  <si>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</si>
  <si>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</si>
  <si>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</si>
  <si>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</si>
  <si>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</si>
  <si>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</si>
  <si>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</si>
  <si>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</si>
  <si>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</si>
  <si>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</si>
  <si>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</si>
  <si>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</si>
  <si>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</si>
  <si>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</si>
  <si>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</si>
  <si>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</si>
  <si>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</si>
  <si>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</si>
  <si>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</si>
  <si>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</si>
  <si>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</si>
  <si>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</si>
  <si>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</si>
  <si>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</si>
  <si>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</si>
  <si>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</si>
  <si>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</si>
  <si>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</si>
  <si>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</si>
  <si>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</si>
  <si>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</si>
  <si>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</si>
  <si>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</si>
  <si>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</si>
  <si>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</si>
  <si>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</si>
  <si>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</si>
  <si>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</si>
  <si>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</si>
  <si>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</si>
  <si>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</si>
  <si>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</si>
  <si>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</si>
  <si>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</si>
  <si>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</si>
  <si>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</si>
  <si>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</si>
  <si>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</si>
  <si>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</si>
  <si>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</si>
  <si>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</si>
  <si>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</si>
  <si>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</si>
  <si>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</si>
  <si>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</si>
  <si>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</si>
  <si>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</si>
  <si>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</si>
  <si>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</si>
  <si>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</si>
  <si>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</si>
  <si>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</si>
  <si>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</si>
  <si>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</si>
  <si>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</si>
  <si>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</si>
  <si>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</si>
  <si>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</si>
  <si>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</si>
  <si>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</si>
  <si>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</si>
  <si>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</si>
  <si>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</si>
  <si>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</si>
  <si>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</si>
  <si>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</si>
  <si>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</si>
  <si>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</si>
  <si>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</si>
  <si>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</si>
  <si>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</si>
  <si>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</si>
  <si>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</si>
  <si>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</si>
  <si>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</si>
  <si>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</si>
  <si>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</si>
  <si>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</si>
  <si>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</si>
  <si>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</si>
  <si>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</si>
  <si>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</si>
  <si>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</si>
  <si>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</si>
  <si>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</si>
  <si>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</si>
  <si>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</si>
  <si>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</si>
  <si>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</si>
  <si>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</si>
  <si>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</si>
  <si>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</si>
  <si>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</si>
  <si>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</si>
  <si>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</si>
  <si>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</si>
  <si>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</si>
  <si>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</si>
  <si>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</si>
  <si>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</si>
  <si>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</si>
  <si>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</si>
  <si>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</si>
  <si>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</si>
  <si>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</si>
  <si>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</si>
  <si>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</si>
  <si>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</si>
  <si>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</si>
  <si>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</si>
  <si>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</si>
  <si>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</si>
  <si>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</si>
  <si>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</si>
  <si>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</si>
  <si>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</si>
  <si>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</si>
  <si>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</si>
  <si>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</si>
  <si>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</si>
  <si>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</si>
  <si>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</si>
  <si>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</si>
  <si>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</si>
  <si>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</si>
  <si>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</si>
  <si>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</si>
  <si>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</si>
  <si>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</si>
  <si>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</si>
  <si>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</si>
  <si>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</si>
  <si>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</si>
  <si>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</si>
  <si>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</si>
  <si>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</si>
  <si>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</si>
  <si>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</si>
  <si>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</si>
  <si>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</si>
  <si>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</si>
  <si>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</si>
  <si>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</si>
  <si>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</si>
  <si>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</si>
  <si>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</si>
  <si>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</si>
  <si>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</si>
  <si>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</si>
  <si>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</si>
  <si>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</si>
  <si>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</si>
  <si>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</si>
  <si>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</si>
  <si>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</si>
  <si>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</si>
  <si>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</si>
  <si>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</si>
  <si>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</si>
  <si>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</si>
  <si>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</si>
  <si>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</si>
  <si>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</si>
  <si>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</si>
  <si>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</si>
  <si>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</si>
  <si>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</si>
  <si>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</si>
  <si>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</si>
  <si>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</si>
  <si>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</si>
  <si>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</si>
  <si>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</si>
  <si>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</si>
  <si>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</si>
  <si>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</si>
  <si>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</si>
  <si>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</si>
  <si>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</si>
  <si>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</si>
  <si>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</si>
  <si>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</si>
  <si>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</si>
  <si>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</si>
  <si>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</si>
  <si>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</si>
  <si>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</si>
  <si>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</si>
  <si>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</si>
  <si>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</si>
  <si>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</si>
  <si>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</si>
  <si>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</si>
  <si>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</si>
  <si>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</si>
  <si>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</si>
  <si>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</si>
  <si>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</si>
  <si>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</si>
  <si>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</si>
  <si>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</si>
  <si>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</si>
  <si>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</si>
  <si>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</si>
  <si>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</si>
  <si>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</si>
  <si>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</si>
  <si>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</si>
  <si>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</si>
  <si>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</si>
  <si>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</si>
  <si>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</si>
  <si>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</si>
  <si>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</si>
  <si>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</si>
  <si>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</si>
  <si>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</si>
  <si>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</si>
  <si>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</si>
  <si>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</si>
  <si>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</si>
  <si>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</si>
  <si>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</si>
  <si>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</si>
  <si>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</si>
  <si>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</si>
  <si>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</si>
  <si>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</si>
  <si>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</si>
  <si>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</si>
  <si>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</si>
  <si>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</si>
  <si>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</si>
  <si>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</si>
  <si>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</si>
  <si>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</si>
  <si>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</si>
  <si>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</si>
  <si>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</si>
  <si>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</si>
  <si>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</si>
  <si>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</si>
  <si>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</si>
  <si>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</si>
  <si>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</si>
  <si>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</si>
  <si>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</si>
  <si>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</si>
  <si>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</si>
  <si>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</si>
  <si>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</si>
  <si>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</si>
  <si>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</si>
  <si>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</si>
  <si>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</si>
  <si>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</si>
  <si>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</si>
  <si>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</si>
  <si>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</si>
  <si>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</si>
  <si>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</si>
  <si>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</si>
  <si>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</si>
  <si>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</si>
  <si>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</si>
  <si>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</si>
  <si>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</si>
  <si>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</si>
  <si>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</si>
  <si>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</si>
  <si>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</si>
  <si>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</si>
  <si>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</si>
  <si>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</si>
  <si>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</si>
  <si>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</si>
  <si>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</si>
  <si>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</si>
  <si>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</si>
  <si>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</si>
  <si>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</si>
  <si>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</si>
  <si>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</si>
  <si>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</si>
  <si>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</si>
  <si>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</si>
  <si>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</si>
  <si>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</si>
  <si>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</si>
  <si>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</si>
  <si>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</si>
  <si>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</si>
  <si>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</si>
  <si>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</si>
  <si>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</si>
  <si>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</si>
  <si>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</si>
  <si>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</si>
  <si>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</si>
  <si>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</si>
  <si>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</si>
  <si>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</si>
  <si>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</si>
  <si>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</si>
  <si>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</si>
  <si>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</si>
  <si>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</si>
  <si>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</si>
  <si>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</si>
  <si>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</si>
  <si>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</si>
  <si>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</si>
  <si>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</si>
  <si>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</si>
  <si>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</si>
  <si>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</si>
  <si>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</si>
  <si>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</si>
  <si>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</si>
  <si>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</si>
  <si>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</si>
  <si>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</si>
  <si>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</si>
  <si>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</si>
  <si>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</si>
  <si>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</si>
  <si>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</si>
  <si>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</si>
  <si>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</si>
  <si>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</si>
  <si>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</si>
  <si>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</si>
  <si>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</si>
  <si>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</si>
  <si>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</si>
  <si>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</si>
  <si>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</si>
  <si>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</si>
  <si>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</si>
  <si>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</si>
  <si>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</si>
  <si>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</si>
  <si>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</si>
  <si>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</si>
  <si>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</si>
  <si>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</si>
  <si>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</si>
  <si>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</si>
  <si>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</si>
  <si>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</si>
  <si>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</si>
  <si>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</si>
  <si>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</si>
  <si>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</si>
  <si>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</si>
  <si>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</si>
  <si>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</si>
  <si>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</si>
  <si>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</si>
  <si>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</si>
  <si>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</si>
  <si>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</si>
  <si>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</si>
  <si>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</si>
  <si>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</si>
  <si>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</si>
  <si>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</si>
  <si>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</si>
  <si>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</si>
  <si>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</si>
  <si>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</si>
  <si>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</si>
  <si>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</si>
  <si>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</si>
  <si>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</si>
  <si>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</si>
  <si>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</si>
  <si>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</si>
  <si>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</si>
  <si>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</si>
  <si>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</si>
  <si>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</si>
  <si>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</si>
  <si>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</si>
  <si>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</si>
  <si>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</si>
  <si>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</si>
  <si>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</si>
  <si>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</si>
  <si>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</si>
  <si>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</si>
  <si>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</si>
  <si>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</si>
  <si>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</si>
  <si>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</si>
  <si>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</si>
  <si>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</si>
  <si>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</si>
  <si>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</si>
  <si>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</si>
  <si>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</si>
  <si>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</si>
  <si>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</si>
  <si>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</si>
  <si>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</si>
  <si>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</si>
  <si>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</si>
  <si>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</si>
  <si>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</si>
  <si>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</si>
  <si>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</si>
  <si>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</si>
  <si>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</si>
  <si>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</si>
  <si>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</si>
  <si>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</si>
  <si>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</si>
  <si>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</si>
  <si>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</si>
  <si>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</si>
  <si>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</si>
  <si>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</si>
  <si>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</si>
  <si>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</si>
  <si>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</si>
  <si>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</si>
  <si>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</si>
  <si>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</si>
  <si>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</si>
  <si>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</si>
  <si>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</si>
  <si>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</si>
  <si>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</si>
  <si>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</si>
  <si>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</si>
  <si>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</si>
  <si>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</si>
  <si>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</si>
  <si>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</si>
  <si>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</si>
  <si>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</si>
  <si>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</si>
  <si>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</si>
  <si>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</si>
  <si>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</si>
  <si>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</si>
  <si>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</si>
  <si>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</si>
  <si>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</si>
  <si>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</si>
  <si>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</si>
  <si>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</si>
  <si>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</si>
  <si>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</si>
  <si>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</si>
  <si>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</si>
  <si>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</si>
  <si>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</si>
  <si>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</si>
  <si>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</si>
  <si>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</si>
  <si>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</si>
  <si>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</si>
  <si>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</si>
  <si>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</si>
  <si>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</si>
  <si>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</si>
  <si>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</si>
  <si>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</si>
  <si>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</si>
  <si>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</si>
  <si>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</si>
  <si>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</si>
  <si>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</si>
  <si>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</si>
  <si>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</si>
  <si>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</si>
  <si>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</si>
  <si>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</si>
  <si>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</si>
  <si>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</si>
  <si>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</si>
  <si>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</si>
  <si>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</si>
  <si>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</si>
  <si>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</si>
  <si>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</si>
  <si>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</si>
  <si>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</si>
  <si>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</si>
  <si>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</si>
  <si>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</si>
  <si>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</si>
  <si>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</si>
  <si>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</si>
  <si>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</si>
  <si>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</si>
  <si>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</si>
  <si>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</si>
  <si>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</si>
  <si>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</si>
  <si>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</si>
  <si>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</si>
  <si>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</si>
  <si>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</si>
  <si>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</si>
  <si>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</si>
  <si>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</si>
  <si>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</si>
  <si>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</si>
  <si>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</si>
  <si>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</si>
  <si>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</si>
  <si>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</si>
  <si>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</si>
  <si>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</si>
  <si>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</si>
  <si>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</si>
  <si>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</si>
  <si>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</si>
  <si>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</si>
  <si>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</si>
  <si>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</si>
  <si>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</si>
  <si>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</si>
  <si>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</si>
  <si>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</si>
  <si>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</si>
  <si>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</si>
  <si>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</si>
  <si>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</si>
  <si>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</si>
  <si>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</si>
  <si>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</si>
  <si>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</si>
  <si>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</si>
  <si>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</si>
  <si>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</si>
  <si>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</si>
  <si>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</si>
  <si>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</si>
  <si>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</si>
  <si>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</si>
  <si>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</si>
  <si>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</si>
  <si>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</si>
  <si>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</si>
  <si>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</si>
  <si>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</si>
  <si>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</si>
  <si>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</si>
  <si>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</si>
  <si>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</si>
  <si>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</si>
  <si>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</si>
  <si>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</si>
  <si>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</si>
  <si>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</si>
  <si>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</si>
  <si>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</si>
  <si>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</si>
  <si>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</si>
  <si>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</si>
  <si>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</si>
  <si>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</si>
  <si>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</si>
  <si>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</si>
  <si>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</si>
  <si>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</si>
  <si>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</si>
  <si>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</si>
  <si>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</si>
  <si>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</si>
  <si>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</si>
  <si>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</si>
  <si>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</si>
  <si>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</si>
  <si>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</si>
  <si>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</si>
  <si>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</si>
  <si>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</si>
  <si>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</si>
  <si>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</si>
  <si>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</si>
  <si>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</si>
  <si>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</si>
  <si>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</si>
  <si>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</si>
  <si>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</si>
  <si>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</si>
  <si>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</si>
  <si>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</si>
  <si>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</si>
  <si>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</si>
  <si>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</si>
  <si>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</si>
  <si>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</si>
  <si>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</si>
  <si>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</si>
  <si>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</si>
  <si>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</si>
  <si>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</si>
  <si>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</si>
  <si>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</si>
  <si>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</si>
  <si>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</si>
  <si>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</si>
  <si>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</si>
  <si>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</si>
  <si>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</si>
  <si>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</si>
  <si>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</si>
  <si>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</si>
  <si>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</si>
  <si>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</si>
  <si>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</si>
  <si>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</si>
  <si>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</si>
  <si>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</si>
  <si>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</si>
  <si>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</si>
  <si>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</si>
  <si>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</si>
  <si>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</si>
  <si>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</si>
  <si>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</si>
  <si>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</si>
  <si>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</si>
  <si>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</si>
  <si>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</si>
  <si>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</si>
  <si>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</si>
  <si>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</si>
  <si>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</si>
  <si>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</si>
  <si>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</si>
  <si>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</si>
  <si>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</si>
  <si>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</si>
  <si>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</si>
  <si>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</si>
  <si>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</si>
  <si>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</si>
  <si>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</si>
  <si>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</si>
  <si>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</si>
  <si>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</si>
  <si>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</si>
  <si>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</si>
  <si>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</si>
  <si>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</si>
  <si>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</si>
  <si>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</si>
  <si>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</si>
  <si>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</si>
  <si>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</si>
  <si>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</si>
  <si>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</si>
  <si>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</si>
  <si>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</si>
  <si>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</si>
  <si>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</si>
  <si>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</si>
  <si>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</si>
  <si>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</si>
  <si>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</si>
  <si>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</si>
  <si>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</si>
  <si>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</si>
  <si>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</si>
  <si>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</si>
  <si>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</si>
  <si>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</si>
  <si>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</si>
  <si>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</si>
  <si>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</si>
  <si>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</si>
  <si>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</si>
  <si>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</si>
  <si>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</si>
  <si>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</si>
  <si>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</si>
  <si>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</si>
  <si>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</si>
  <si>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</si>
  <si>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</si>
  <si>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</si>
  <si>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</si>
  <si>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</si>
  <si>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</si>
  <si>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</si>
  <si>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</si>
  <si>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</si>
  <si>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</si>
  <si>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</si>
  <si>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</si>
  <si>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</si>
  <si>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</si>
  <si>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</si>
  <si>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</si>
  <si>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</si>
  <si>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</si>
  <si>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</si>
  <si>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</si>
  <si>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</si>
  <si>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</si>
  <si>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</si>
  <si>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</si>
  <si>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</si>
  <si>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</si>
  <si>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</si>
  <si>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</si>
  <si>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</si>
  <si>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</si>
  <si>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</si>
  <si>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</si>
  <si>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</si>
  <si>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</si>
  <si>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</si>
  <si>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</si>
  <si>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</si>
  <si>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</si>
  <si>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</si>
  <si>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</si>
  <si>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</si>
  <si>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</si>
  <si>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</si>
  <si>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</si>
  <si>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</si>
  <si>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</si>
  <si>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</si>
  <si>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</si>
  <si>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</si>
  <si>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</si>
  <si>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</si>
  <si>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</si>
  <si>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</si>
  <si>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</si>
  <si>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</si>
  <si>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</si>
  <si>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</si>
  <si>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</si>
  <si>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</si>
  <si>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</si>
  <si>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</si>
  <si>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</si>
  <si>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</si>
  <si>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</si>
  <si>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</si>
  <si>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</si>
  <si>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</si>
  <si>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</si>
  <si>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</si>
  <si>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</si>
  <si>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</si>
  <si>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</si>
  <si>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</si>
  <si>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</si>
  <si>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</si>
  <si>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</si>
  <si>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</si>
  <si>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</si>
  <si>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</si>
  <si>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</si>
  <si>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</si>
  <si>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</si>
  <si>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</si>
  <si>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</si>
  <si>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</si>
  <si>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</si>
  <si>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</si>
  <si>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</si>
  <si>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</si>
  <si>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</si>
  <si>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</si>
  <si>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</si>
  <si>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</si>
  <si>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</si>
  <si>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</si>
  <si>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</si>
  <si>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</si>
  <si>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</si>
  <si>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</si>
  <si>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</si>
  <si>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</si>
  <si>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</si>
  <si>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</si>
  <si>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</si>
  <si>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</si>
  <si>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</si>
  <si>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</si>
  <si>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</si>
  <si>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</si>
  <si>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</si>
  <si>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</si>
  <si>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</si>
  <si>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</si>
  <si>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</si>
  <si>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</si>
  <si>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</si>
  <si>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</si>
  <si>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</si>
  <si>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</si>
  <si>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</si>
  <si>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</si>
  <si>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</si>
  <si>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</si>
  <si>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</si>
  <si>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</si>
  <si>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</si>
  <si>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</si>
  <si>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</si>
  <si>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</si>
  <si>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</si>
  <si>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</si>
  <si>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</si>
  <si>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</si>
  <si>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</si>
  <si>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</si>
  <si>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</si>
  <si>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</si>
  <si>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</si>
  <si>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</si>
  <si>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</si>
  <si>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</si>
  <si>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</si>
  <si>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</si>
  <si>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</si>
  <si>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</si>
  <si>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</si>
  <si>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</si>
  <si>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</si>
  <si>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</si>
  <si>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</si>
  <si>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</si>
  <si>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</si>
  <si>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</si>
  <si>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</si>
  <si>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</si>
  <si>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</si>
  <si>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</si>
  <si>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</si>
  <si>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</si>
  <si>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</si>
  <si>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</si>
  <si>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</si>
  <si>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</si>
  <si>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</si>
  <si>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</si>
  <si>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</si>
  <si>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</si>
  <si>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</si>
  <si>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</si>
  <si>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</si>
  <si>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</si>
  <si>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</si>
  <si>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</si>
  <si>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</si>
  <si>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</si>
  <si>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</si>
  <si>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</si>
  <si>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</si>
  <si>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</si>
  <si>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</si>
  <si>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</si>
  <si>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</si>
  <si>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</si>
  <si>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</si>
  <si>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</si>
  <si>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</si>
  <si>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</si>
  <si>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</si>
  <si>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</si>
  <si>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</si>
  <si>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</si>
  <si>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</si>
  <si>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</si>
  <si>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</si>
  <si>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</si>
  <si>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</si>
  <si>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</si>
  <si>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</si>
  <si>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</si>
  <si>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</si>
  <si>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</si>
  <si>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</si>
  <si>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</si>
  <si>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</si>
  <si>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</si>
  <si>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</si>
  <si>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</si>
  <si>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</si>
  <si>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</si>
  <si>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</si>
  <si>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</si>
  <si>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</si>
  <si>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</si>
  <si>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</si>
  <si>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</si>
  <si>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</si>
  <si>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</si>
  <si>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</si>
  <si>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</si>
  <si>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</si>
  <si>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</si>
  <si>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</si>
  <si>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</si>
  <si>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</si>
  <si>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</si>
  <si>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</si>
  <si>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</si>
  <si>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</si>
  <si>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</si>
  <si>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</si>
  <si>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</si>
  <si>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</si>
  <si>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</si>
  <si>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</si>
  <si>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</si>
  <si>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</si>
  <si>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</si>
  <si>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</si>
  <si>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</si>
  <si>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</si>
  <si>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</si>
  <si>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</si>
  <si>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</si>
  <si>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</si>
  <si>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</si>
  <si>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</si>
  <si>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</si>
  <si>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</si>
  <si>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</si>
  <si>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</si>
  <si>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</si>
  <si>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</si>
  <si>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</si>
  <si>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</si>
  <si>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</si>
  <si>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</si>
  <si>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</si>
  <si>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</si>
  <si>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</si>
  <si>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</si>
  <si>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</si>
  <si>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</si>
  <si>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</si>
  <si>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</si>
  <si>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</si>
  <si>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</si>
  <si>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</si>
  <si>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</si>
  <si>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</si>
  <si>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</si>
  <si>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</si>
  <si>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</si>
  <si>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</si>
  <si>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</si>
  <si>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</si>
  <si>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</si>
  <si>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</si>
  <si>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</si>
  <si>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</si>
  <si>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</si>
  <si>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</si>
  <si>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</si>
  <si>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</si>
  <si>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</si>
  <si>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</si>
  <si>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</si>
  <si>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</si>
  <si>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</si>
  <si>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</si>
  <si>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</si>
  <si>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</si>
  <si>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</si>
  <si>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</si>
  <si>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</si>
  <si>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</si>
  <si>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</si>
  <si>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</si>
  <si>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</si>
  <si>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</si>
  <si>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</si>
  <si>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</si>
  <si>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</si>
  <si>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</si>
  <si>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</si>
  <si>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</si>
  <si>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</si>
  <si>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</si>
  <si>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</si>
  <si>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</si>
  <si>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</si>
  <si>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</si>
  <si>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</si>
  <si>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</si>
  <si>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</si>
  <si>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</si>
  <si>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</si>
  <si>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</si>
  <si>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</si>
  <si>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</si>
  <si>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</si>
  <si>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</si>
  <si>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</si>
  <si>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</si>
  <si>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</si>
  <si>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</si>
  <si>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</si>
  <si>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</si>
  <si>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</si>
  <si>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</si>
  <si>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</si>
  <si>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</si>
  <si>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</si>
  <si>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</si>
  <si>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</si>
  <si>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</si>
  <si>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</si>
  <si>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</si>
  <si>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</si>
  <si>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</si>
  <si>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</si>
  <si>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</si>
  <si>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</si>
  <si>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</si>
  <si>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</si>
  <si>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</si>
  <si>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</si>
  <si>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</si>
  <si>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</si>
  <si>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</si>
  <si>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</si>
  <si>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</si>
  <si>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</si>
  <si>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</si>
  <si>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</si>
  <si>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</si>
  <si>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</si>
  <si>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</si>
  <si>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</si>
  <si>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</si>
  <si>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</si>
  <si>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</si>
  <si>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</si>
  <si>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</si>
  <si>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</si>
  <si>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</si>
  <si>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</si>
  <si>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</si>
  <si>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</si>
  <si>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</si>
  <si>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</si>
  <si>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</si>
  <si>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</si>
  <si>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</si>
  <si>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</si>
  <si>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</si>
  <si>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</si>
  <si>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</si>
  <si>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</si>
  <si>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</si>
  <si>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</si>
  <si>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</si>
  <si>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</si>
  <si>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</si>
  <si>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</si>
  <si>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</si>
  <si>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</si>
  <si>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</si>
  <si>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</si>
  <si>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</si>
  <si>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</si>
  <si>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</si>
  <si>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</si>
  <si>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</si>
  <si>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</si>
  <si>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</si>
  <si>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</si>
  <si>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</si>
  <si>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</si>
  <si>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</si>
  <si>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</si>
  <si>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</si>
  <si>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</si>
  <si>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</si>
  <si>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</si>
  <si>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</si>
  <si>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</si>
  <si>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</si>
  <si>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</si>
  <si>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</si>
  <si>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</si>
  <si>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</si>
  <si>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</si>
  <si>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</si>
  <si>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</si>
  <si>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</si>
  <si>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</si>
  <si>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</si>
  <si>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</si>
  <si>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</si>
  <si>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</si>
  <si>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</si>
  <si>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</si>
  <si>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</si>
  <si>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</si>
  <si>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</si>
  <si>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</si>
  <si>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</si>
  <si>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</si>
  <si>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</si>
  <si>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</si>
  <si>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</si>
  <si>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</si>
  <si>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</si>
  <si>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</si>
  <si>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</si>
  <si>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</si>
  <si>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</si>
  <si>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</si>
  <si>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</si>
  <si>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</si>
  <si>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</si>
  <si>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</si>
  <si>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</si>
  <si>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</si>
  <si>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</si>
  <si>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</si>
  <si>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</si>
  <si>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</si>
  <si>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</si>
  <si>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</si>
  <si>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</si>
  <si>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</si>
  <si>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</si>
  <si>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</si>
  <si>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</si>
  <si>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</si>
  <si>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</si>
  <si>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</si>
  <si>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</si>
  <si>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</si>
  <si>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</si>
  <si>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</si>
  <si>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</si>
  <si>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</si>
  <si>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</si>
  <si>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</si>
  <si>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</si>
  <si>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</si>
  <si>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</si>
  <si>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</si>
  <si>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</si>
  <si>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</si>
  <si>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</si>
  <si>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</si>
  <si>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</si>
  <si>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</si>
  <si>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</si>
  <si>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</si>
  <si>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</si>
  <si>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</si>
  <si>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</si>
  <si>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</si>
  <si>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</si>
  <si>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</si>
  <si>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</si>
  <si>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</si>
  <si>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</si>
  <si>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</si>
  <si>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</si>
  <si>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</si>
  <si>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</si>
  <si>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</si>
  <si>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</si>
  <si>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</si>
  <si>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</si>
  <si>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</si>
  <si>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</si>
  <si>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</si>
  <si>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</si>
  <si>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</si>
  <si>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</si>
  <si>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</si>
  <si>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</si>
  <si>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</si>
  <si>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</si>
  <si>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</si>
  <si>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</si>
  <si>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</si>
  <si>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</si>
  <si>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</si>
  <si>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</si>
  <si>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</si>
  <si>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</si>
  <si>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</si>
  <si>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</si>
  <si>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</si>
  <si>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</si>
  <si>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</si>
  <si>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</si>
  <si>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</si>
  <si>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</si>
  <si>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</si>
  <si>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</si>
  <si>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</si>
  <si>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</si>
  <si>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</si>
  <si>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</si>
  <si>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</si>
  <si>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</si>
  <si>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</si>
  <si>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</si>
  <si>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</si>
  <si>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</si>
  <si>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</si>
  <si>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</si>
  <si>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</si>
  <si>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</si>
  <si>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</si>
  <si>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</si>
  <si>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</si>
  <si>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</si>
  <si>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</si>
  <si>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</si>
  <si>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</si>
  <si>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</si>
  <si>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</si>
  <si>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</si>
  <si>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</si>
  <si>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</si>
  <si>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</si>
  <si>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</si>
  <si>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</si>
  <si>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</si>
  <si>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</si>
  <si>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</si>
  <si>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</si>
  <si>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</si>
  <si>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</si>
  <si>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</si>
  <si>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</si>
  <si>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</si>
  <si>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</si>
  <si>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</si>
  <si>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</si>
  <si>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</si>
  <si>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</si>
  <si>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</si>
  <si>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</si>
  <si>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</si>
  <si>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</si>
  <si>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</si>
  <si>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</si>
  <si>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</si>
  <si>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</si>
  <si>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</si>
  <si>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</si>
  <si>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</si>
  <si>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</si>
  <si>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</si>
  <si>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</si>
  <si>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</si>
  <si>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</si>
  <si>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</si>
  <si>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</si>
  <si>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</si>
  <si>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</si>
  <si>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</si>
  <si>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</si>
  <si>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</si>
  <si>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</si>
  <si>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</si>
  <si>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</si>
  <si>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</si>
  <si>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</si>
  <si>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</si>
  <si>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</si>
  <si>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</si>
  <si>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</si>
  <si>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</si>
  <si>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</si>
  <si>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</si>
  <si>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</si>
  <si>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</si>
  <si>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</si>
  <si>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</si>
  <si>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</si>
  <si>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</si>
  <si>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</si>
  <si>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</si>
  <si>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</si>
  <si>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</si>
  <si>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</si>
  <si>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</si>
  <si>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</si>
  <si>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</si>
  <si>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</si>
  <si>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</si>
  <si>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</si>
  <si>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</si>
  <si>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</si>
  <si>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</si>
  <si>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</si>
  <si>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</si>
  <si>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</si>
  <si>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</si>
  <si>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</si>
  <si>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</si>
  <si>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</si>
  <si>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</si>
  <si>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</si>
  <si>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</si>
  <si>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</si>
  <si>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</si>
  <si>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</si>
  <si>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</si>
  <si>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</si>
  <si>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</si>
  <si>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</si>
  <si>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</si>
  <si>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</si>
  <si>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</si>
  <si>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</si>
  <si>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</si>
  <si>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</si>
  <si>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</si>
  <si>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</si>
  <si>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</si>
  <si>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</si>
  <si>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</si>
  <si>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</si>
  <si>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</si>
  <si>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</si>
  <si>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</si>
  <si>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</si>
  <si>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</si>
  <si>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</si>
  <si>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</si>
  <si>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</si>
  <si>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</si>
  <si>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</si>
  <si>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</si>
  <si>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</si>
  <si>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</si>
  <si>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</si>
  <si>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</si>
  <si>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</si>
  <si>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</si>
  <si>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</si>
  <si>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</si>
  <si>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</si>
  <si>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</si>
  <si>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</si>
  <si>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</si>
  <si>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</si>
  <si>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</si>
  <si>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</si>
  <si>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</si>
  <si>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</si>
  <si>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</si>
  <si>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</si>
  <si>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</si>
  <si>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</si>
  <si>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</si>
  <si>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</si>
  <si>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</si>
  <si>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</si>
  <si>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</si>
  <si>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</si>
  <si>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</si>
  <si>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</si>
  <si>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</si>
  <si>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</si>
  <si>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</si>
  <si>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</si>
  <si>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</si>
  <si>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</si>
  <si>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</si>
  <si>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</si>
  <si>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</si>
  <si>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</si>
  <si>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</si>
  <si>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</si>
  <si>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</si>
  <si>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</si>
  <si>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</si>
  <si>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</si>
  <si>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</si>
  <si>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</si>
  <si>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</si>
  <si>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</si>
  <si>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</si>
  <si>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</si>
  <si>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</si>
  <si>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</si>
  <si>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</si>
  <si>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</si>
  <si>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</si>
  <si>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</si>
  <si>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</si>
  <si>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</si>
  <si>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</si>
  <si>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</si>
  <si>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</si>
  <si>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</si>
  <si>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</si>
  <si>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</si>
  <si>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</si>
  <si>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</si>
  <si>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</si>
  <si>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</si>
  <si>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</si>
  <si>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</si>
  <si>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</si>
  <si>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</si>
  <si>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</si>
  <si>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</si>
  <si>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</si>
  <si>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</si>
  <si>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</si>
  <si>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</si>
  <si>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</si>
  <si>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</si>
  <si>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</si>
  <si>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</si>
  <si>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</si>
  <si>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</si>
  <si>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</si>
  <si>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</si>
  <si>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</si>
  <si>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</si>
  <si>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</si>
  <si>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</si>
  <si>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</si>
  <si>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</si>
  <si>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</si>
  <si>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</si>
  <si>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</si>
  <si>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</si>
  <si>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</si>
  <si>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</si>
  <si>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</si>
  <si>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</si>
  <si>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</si>
  <si>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</si>
  <si>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</si>
  <si>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</si>
  <si>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</si>
  <si>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</si>
  <si>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</si>
  <si>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</si>
  <si>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</si>
  <si>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</si>
  <si>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</si>
  <si>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</si>
  <si>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</si>
  <si>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</si>
  <si>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</si>
  <si>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</si>
  <si>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</si>
  <si>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</si>
  <si>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</si>
  <si>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</si>
  <si>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</si>
  <si>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</si>
  <si>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</si>
  <si>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</si>
  <si>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</si>
  <si>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</si>
  <si>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</si>
  <si>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</si>
  <si>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</si>
  <si>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</si>
  <si>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</si>
  <si>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</si>
  <si>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</si>
  <si>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</si>
  <si>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</si>
  <si>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</si>
  <si>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</si>
  <si>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</si>
  <si>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</si>
  <si>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</si>
  <si>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</si>
  <si>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</si>
  <si>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</si>
  <si>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</si>
  <si>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</si>
  <si>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</si>
  <si>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</si>
  <si>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</si>
  <si>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</si>
  <si>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</si>
  <si>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</si>
  <si>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</si>
  <si>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</si>
  <si>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</si>
  <si>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</si>
  <si>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</si>
  <si>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</si>
  <si>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</si>
  <si>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</si>
  <si>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</si>
  <si>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</si>
  <si>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</si>
  <si>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</si>
  <si>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</si>
  <si>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</si>
  <si>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</si>
  <si>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</si>
  <si>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</si>
  <si>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</si>
  <si>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</si>
  <si>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</si>
  <si>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</si>
  <si>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</si>
  <si>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</si>
  <si>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</si>
  <si>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</si>
  <si>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</si>
  <si>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</si>
  <si>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</si>
  <si>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</si>
  <si>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</si>
  <si>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</si>
  <si>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</si>
  <si>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</si>
  <si>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</si>
  <si>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</si>
  <si>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</si>
  <si>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</si>
  <si>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</si>
  <si>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</si>
  <si>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</si>
  <si>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</si>
  <si>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</si>
  <si>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</si>
  <si>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</si>
  <si>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</si>
  <si>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</si>
  <si>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</si>
  <si>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</si>
  <si>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</si>
  <si>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</si>
  <si>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</si>
  <si>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</si>
  <si>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</si>
  <si>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</si>
  <si>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</si>
  <si>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</si>
  <si>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</si>
  <si>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</si>
  <si>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</si>
  <si>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</si>
  <si>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</si>
  <si>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</si>
  <si>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</si>
  <si>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</si>
  <si>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</si>
  <si>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</si>
  <si>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</si>
  <si>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</si>
  <si>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</si>
  <si>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</si>
  <si>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</si>
  <si>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</si>
  <si>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</si>
  <si>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</si>
  <si>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</si>
  <si>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</si>
  <si>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</si>
  <si>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</si>
  <si>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</si>
  <si>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</si>
  <si>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</si>
  <si>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</si>
  <si>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</si>
  <si>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</si>
  <si>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</si>
  <si>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</si>
  <si>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</si>
  <si>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</si>
  <si>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</si>
  <si>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</si>
  <si>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</si>
  <si>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</si>
  <si>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</si>
  <si>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</si>
  <si>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</si>
  <si>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</si>
  <si>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</si>
  <si>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</si>
  <si>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</si>
  <si>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</si>
  <si>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</si>
  <si>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</si>
  <si>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</si>
  <si>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</si>
  <si>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</si>
  <si>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</si>
  <si>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</si>
  <si>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</si>
  <si>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</si>
  <si>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</si>
  <si>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</si>
  <si>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</si>
  <si>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</si>
  <si>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</si>
  <si>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</si>
  <si>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</si>
  <si>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</si>
  <si>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</si>
  <si>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</si>
  <si>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</si>
  <si>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</si>
  <si>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</si>
  <si>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</si>
  <si>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</si>
  <si>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</si>
  <si>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</si>
  <si>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</si>
  <si>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</si>
  <si>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</si>
  <si>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</si>
  <si>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</si>
  <si>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</si>
  <si>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</si>
  <si>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</si>
  <si>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</si>
  <si>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</si>
  <si>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</si>
  <si>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</si>
  <si>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</si>
  <si>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</si>
  <si>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</si>
  <si>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</si>
  <si>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</si>
  <si>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</si>
  <si>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</si>
  <si>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</si>
  <si>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</si>
  <si>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</si>
  <si>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</si>
  <si>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</si>
  <si>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</si>
  <si>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</si>
  <si>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</si>
  <si>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</si>
  <si>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</si>
  <si>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</si>
  <si>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</si>
  <si>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</si>
  <si>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</si>
  <si>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</si>
  <si>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</si>
  <si>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</si>
  <si>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</si>
  <si>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</si>
  <si>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</si>
  <si>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</si>
  <si>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</si>
  <si>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</si>
  <si>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</si>
  <si>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</si>
  <si>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</si>
  <si>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</si>
  <si>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</si>
  <si>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</si>
  <si>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</si>
  <si>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</si>
  <si>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</si>
  <si>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</si>
  <si>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</si>
  <si>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</si>
  <si>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</si>
  <si>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</si>
  <si>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</si>
  <si>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</si>
  <si>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</si>
  <si>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</si>
  <si>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</si>
  <si>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</si>
  <si>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</si>
  <si>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</si>
  <si>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</si>
  <si>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</si>
  <si>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</si>
  <si>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</si>
  <si>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</si>
  <si>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</si>
  <si>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</si>
  <si>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</si>
  <si>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</si>
  <si>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</si>
  <si>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</si>
  <si>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</si>
  <si>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</si>
  <si>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</si>
  <si>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</si>
  <si>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</si>
  <si>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</si>
  <si>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</si>
  <si>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</si>
  <si>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</si>
  <si>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</si>
  <si>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</si>
  <si>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</si>
  <si>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</si>
  <si>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</si>
  <si>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</si>
  <si>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</si>
  <si>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</si>
  <si>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</si>
  <si>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</si>
  <si>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</si>
  <si>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</si>
  <si>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</si>
  <si>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</si>
  <si>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</si>
  <si>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</si>
  <si>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</si>
  <si>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</si>
  <si>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</si>
  <si>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</si>
  <si>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</si>
  <si>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</si>
  <si>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</si>
  <si>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</si>
  <si>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</si>
  <si>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</si>
  <si>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</si>
  <si>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</si>
  <si>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</si>
  <si>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</si>
  <si>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</si>
  <si>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</si>
  <si>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</si>
  <si>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</si>
  <si>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</si>
  <si>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</si>
  <si>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</si>
  <si>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</si>
  <si>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</si>
  <si>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</si>
  <si>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</si>
  <si>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</si>
  <si>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</si>
  <si>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</si>
  <si>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</si>
  <si>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</si>
  <si>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</si>
  <si>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</si>
  <si>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</si>
  <si>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</si>
  <si>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</si>
  <si>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</si>
  <si>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</si>
  <si>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</si>
  <si>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</si>
  <si>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</si>
  <si>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</si>
  <si>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</si>
  <si>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</si>
  <si>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</si>
  <si>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</si>
  <si>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</si>
  <si>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</si>
  <si>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</si>
  <si>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</si>
  <si>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</si>
  <si>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</si>
  <si>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</si>
  <si>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</si>
  <si>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</si>
  <si>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</si>
  <si>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</si>
  <si>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</si>
  <si>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</si>
  <si>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</si>
  <si>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</si>
  <si>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</si>
  <si>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</si>
  <si>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</si>
  <si>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</si>
  <si>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</si>
  <si>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</si>
  <si>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</si>
  <si>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</si>
  <si>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</si>
  <si>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</si>
  <si>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</si>
  <si>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</si>
  <si>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</si>
  <si>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</si>
  <si>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</si>
  <si>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</si>
  <si>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</si>
  <si>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</si>
  <si>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</si>
  <si>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</si>
  <si>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</si>
  <si>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</si>
  <si>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</si>
  <si>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</si>
  <si>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</si>
  <si>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</si>
  <si>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</si>
  <si>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</si>
  <si>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</si>
  <si>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</si>
  <si>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</si>
  <si>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</si>
  <si>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</si>
  <si>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</si>
  <si>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</si>
  <si>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</si>
  <si>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</si>
  <si>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</si>
  <si>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</si>
  <si>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</si>
  <si>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</si>
  <si>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</si>
  <si>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</si>
  <si>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</si>
  <si>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</si>
  <si>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</si>
  <si>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</si>
  <si>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</si>
  <si>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</si>
  <si>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</si>
  <si>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</si>
  <si>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</si>
  <si>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</si>
  <si>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</si>
  <si>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</si>
  <si>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</si>
  <si>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</si>
  <si>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</si>
  <si>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</si>
  <si>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</si>
  <si>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</si>
  <si>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</si>
  <si>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</si>
  <si>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</si>
  <si>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</si>
  <si>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</si>
  <si>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</si>
  <si>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</si>
  <si>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</si>
  <si>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</si>
  <si>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</si>
  <si>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</si>
  <si>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</si>
  <si>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</si>
  <si>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</si>
  <si>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</si>
  <si>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</si>
  <si>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</si>
  <si>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</si>
  <si>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</si>
  <si>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</si>
  <si>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</si>
  <si>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</si>
  <si>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</si>
  <si>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</si>
  <si>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</si>
  <si>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</si>
  <si>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</si>
  <si>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</si>
  <si>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</si>
  <si>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</si>
  <si>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</si>
  <si>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</si>
  <si>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</si>
  <si>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</si>
  <si>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</si>
  <si>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</si>
  <si>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</si>
  <si>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</si>
  <si>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</si>
  <si>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</si>
  <si>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</si>
  <si>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</si>
  <si>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</si>
  <si>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</si>
  <si>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</si>
  <si>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</si>
  <si>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</si>
  <si>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</si>
  <si>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</si>
  <si>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</si>
  <si>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</si>
  <si>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</si>
  <si>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</si>
  <si>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</si>
  <si>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</si>
  <si>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</si>
  <si>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</si>
  <si>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</si>
  <si>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</si>
  <si>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</si>
  <si>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</si>
  <si>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</si>
  <si>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</si>
  <si>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</si>
  <si>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</si>
  <si>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</si>
  <si>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</si>
  <si>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</si>
  <si>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</si>
  <si>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</si>
  <si>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</si>
  <si>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</si>
  <si>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</si>
  <si>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</si>
  <si>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</si>
  <si>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</si>
  <si>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</si>
  <si>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</si>
  <si>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</si>
  <si>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</si>
  <si>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</si>
  <si>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</si>
  <si>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</si>
  <si>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</si>
  <si>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</si>
  <si>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</si>
  <si>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</si>
  <si>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</si>
  <si>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</si>
  <si>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</si>
  <si>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</si>
  <si>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</si>
  <si>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</si>
  <si>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</si>
  <si>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</si>
  <si>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</si>
  <si>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</si>
  <si>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</si>
  <si>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</si>
  <si>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</si>
  <si>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</si>
  <si>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</si>
  <si>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</si>
  <si>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</si>
  <si>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</si>
  <si>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</si>
  <si>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</si>
  <si>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</si>
  <si>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</si>
  <si>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</si>
  <si>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</si>
  <si>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</si>
  <si>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</si>
  <si>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</si>
  <si>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</si>
  <si>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</si>
  <si>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</si>
  <si>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</si>
  <si>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</si>
  <si>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</si>
  <si>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</si>
  <si>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</si>
  <si>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</si>
  <si>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</si>
  <si>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</si>
  <si>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</si>
  <si>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</si>
  <si>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</si>
  <si>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</si>
  <si>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</si>
  <si>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</si>
  <si>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</si>
  <si>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</si>
  <si>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</si>
  <si>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</si>
  <si>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</si>
  <si>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</si>
  <si>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</si>
  <si>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</si>
  <si>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</si>
  <si>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</si>
  <si>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</si>
  <si>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</si>
  <si>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</si>
  <si>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</si>
  <si>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</si>
  <si>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</si>
  <si>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</si>
  <si>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</si>
  <si>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</si>
  <si>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</si>
  <si>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</si>
  <si>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</si>
  <si>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</si>
  <si>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</si>
  <si>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</si>
  <si>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</si>
  <si>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</si>
  <si>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</si>
  <si>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</si>
  <si>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</si>
  <si>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</si>
  <si>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</si>
  <si>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</si>
  <si>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</si>
  <si>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</si>
  <si>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</si>
  <si>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</si>
  <si>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</si>
  <si>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</si>
  <si>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</si>
  <si>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</si>
  <si>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</si>
  <si>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</si>
  <si>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</si>
  <si>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</si>
  <si>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</si>
  <si>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</si>
  <si>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</si>
  <si>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</si>
  <si>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</si>
  <si>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</si>
  <si>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</si>
  <si>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</si>
  <si>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</si>
  <si>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</si>
  <si>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</si>
  <si>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</si>
  <si>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</si>
  <si>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</si>
  <si>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</si>
  <si>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</si>
  <si>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</si>
  <si>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</si>
  <si>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</si>
  <si>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</si>
  <si>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</si>
  <si>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</si>
  <si>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</si>
  <si>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</si>
  <si>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</si>
  <si>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</si>
  <si>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</si>
  <si>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</si>
  <si>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</si>
  <si>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</si>
  <si>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</si>
  <si>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</si>
  <si>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</si>
  <si>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</si>
  <si>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</si>
  <si>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</si>
  <si>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</si>
  <si>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</si>
  <si>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</si>
  <si>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</si>
  <si>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</si>
  <si>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</si>
  <si>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</si>
  <si>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</si>
  <si>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</si>
  <si>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</si>
  <si>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</si>
  <si>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</si>
  <si>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</si>
  <si>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</si>
  <si>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</si>
  <si>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</si>
  <si>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</si>
  <si>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</si>
  <si>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</si>
  <si>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</si>
  <si>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</si>
  <si>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</si>
  <si>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</si>
  <si>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</si>
  <si>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</si>
  <si>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</si>
  <si>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</si>
  <si>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</si>
  <si>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</si>
  <si>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</si>
  <si>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</si>
  <si>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</si>
  <si>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</si>
  <si>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</si>
  <si>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</si>
  <si>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</si>
  <si>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</si>
  <si>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</si>
  <si>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</si>
  <si>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</si>
  <si>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</si>
  <si>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</si>
  <si>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</si>
  <si>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</si>
  <si>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</si>
  <si>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</si>
  <si>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</si>
  <si>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</si>
  <si>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</si>
  <si>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</si>
  <si>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</si>
  <si>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</si>
  <si>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</si>
  <si>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</si>
  <si>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</si>
  <si>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</si>
  <si>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</si>
  <si>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</si>
  <si>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</si>
  <si>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</si>
  <si>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</si>
  <si>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</si>
  <si>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</si>
  <si>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</si>
  <si>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</si>
  <si>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</si>
  <si>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</si>
  <si>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</si>
  <si>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</si>
  <si>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</si>
  <si>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</si>
  <si>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</si>
  <si>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</si>
  <si>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</si>
  <si>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</si>
  <si>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</si>
  <si>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</si>
  <si>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</si>
  <si>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</si>
  <si>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</si>
  <si>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</si>
  <si>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</si>
  <si>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</si>
  <si>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</si>
  <si>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</si>
  <si>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</si>
  <si>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</si>
  <si>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</si>
  <si>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</si>
  <si>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</si>
  <si>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</si>
  <si>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</si>
  <si>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</si>
  <si>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</si>
  <si>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</si>
  <si>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</si>
  <si>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</si>
  <si>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</si>
  <si>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</si>
  <si>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</si>
  <si>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</si>
  <si>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</si>
  <si>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</si>
  <si>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</si>
  <si>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</si>
  <si>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</si>
  <si>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</si>
  <si>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</si>
  <si>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</si>
  <si>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</si>
  <si>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</si>
  <si>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</si>
  <si>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</si>
  <si>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</si>
  <si>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</si>
  <si>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</si>
  <si>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</si>
  <si>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</si>
  <si>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</si>
  <si>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</si>
  <si>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</si>
  <si>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</si>
  <si>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</si>
  <si>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</si>
  <si>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</si>
  <si>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</si>
  <si>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</si>
  <si>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</si>
  <si>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</si>
  <si>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</si>
  <si>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</si>
  <si>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</si>
  <si>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</si>
  <si>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</si>
  <si>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</si>
  <si>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</si>
  <si>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</si>
  <si>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</si>
  <si>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</si>
  <si>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</si>
  <si>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</si>
  <si>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</si>
  <si>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</si>
  <si>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</si>
  <si>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</si>
  <si>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</si>
  <si>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</si>
  <si>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</si>
  <si>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</si>
  <si>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</si>
  <si>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</si>
  <si>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</si>
  <si>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</si>
  <si>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</si>
  <si>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</si>
  <si>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</si>
  <si>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</si>
  <si>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</si>
  <si>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</si>
  <si>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</si>
  <si>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</si>
  <si>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</si>
  <si>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</si>
  <si>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</si>
  <si>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</si>
  <si>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</si>
  <si>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</si>
  <si>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</si>
  <si>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</si>
  <si>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</si>
  <si>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</si>
  <si>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</si>
  <si>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</si>
  <si>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</si>
  <si>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</si>
  <si>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</si>
  <si>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</si>
  <si>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</si>
  <si>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</si>
  <si>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</si>
  <si>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</si>
  <si>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</si>
  <si>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</si>
  <si>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</si>
  <si>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</si>
  <si>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</si>
  <si>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</si>
  <si>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</si>
  <si>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</si>
  <si>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</si>
  <si>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</si>
  <si>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</si>
  <si>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</si>
  <si>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</si>
  <si>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</si>
  <si>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</si>
  <si>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</si>
  <si>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</si>
  <si>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</si>
  <si>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</si>
  <si>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</si>
  <si>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</si>
  <si>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</si>
  <si>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</si>
  <si>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</si>
  <si>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</si>
  <si>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</si>
  <si>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</si>
  <si>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</si>
  <si>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</si>
  <si>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</si>
  <si>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</si>
  <si>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</si>
  <si>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</si>
  <si>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</si>
  <si>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</si>
  <si>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</si>
  <si>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</si>
  <si>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</si>
  <si>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</si>
  <si>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</si>
  <si>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</si>
  <si>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</si>
  <si>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</si>
  <si>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</si>
  <si>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</si>
  <si>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</si>
  <si>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</si>
  <si>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</si>
  <si>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</si>
  <si>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</si>
  <si>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</si>
  <si>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</si>
  <si>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</si>
  <si>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</si>
  <si>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</si>
  <si>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</si>
  <si>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</si>
  <si>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</si>
  <si>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</si>
  <si>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</si>
  <si>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</si>
  <si>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</si>
  <si>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</si>
  <si>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</si>
  <si>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</si>
  <si>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</si>
  <si>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</si>
  <si>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</si>
  <si>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</si>
  <si>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</si>
  <si>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</si>
  <si>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</si>
  <si>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</si>
  <si>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</si>
  <si>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</si>
  <si>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</si>
  <si>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</si>
  <si>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</si>
  <si>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</si>
  <si>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</si>
  <si>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</si>
  <si>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</si>
  <si>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</si>
  <si>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</si>
  <si>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</si>
  <si>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</si>
  <si>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</si>
  <si>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</si>
  <si>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</si>
  <si>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</si>
  <si>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</si>
  <si>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</si>
  <si>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</si>
  <si>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</si>
  <si>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</si>
  <si>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</si>
  <si>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</si>
  <si>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</si>
  <si>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</si>
  <si>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</si>
  <si>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</si>
  <si>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</si>
  <si>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</si>
  <si>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</si>
  <si>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</si>
  <si>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</si>
  <si>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</si>
  <si>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</si>
  <si>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</si>
  <si>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</si>
  <si>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</si>
  <si>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</si>
  <si>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</si>
  <si>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</si>
  <si>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</si>
  <si>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</si>
  <si>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</si>
  <si>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</si>
  <si>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</si>
  <si>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</si>
  <si>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</si>
  <si>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</si>
  <si>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</si>
  <si>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</si>
  <si>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</si>
  <si>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</si>
  <si>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</si>
  <si>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</si>
  <si>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</si>
  <si>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</si>
  <si>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</si>
  <si>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</si>
  <si>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</si>
  <si>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</si>
  <si>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</si>
  <si>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</si>
  <si>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</si>
  <si>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</si>
  <si>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</si>
  <si>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</si>
  <si>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</si>
  <si>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</si>
  <si>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</si>
  <si>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</si>
  <si>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</si>
  <si>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</si>
  <si>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</si>
  <si>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</si>
  <si>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</si>
  <si>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</si>
  <si>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</si>
  <si>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</si>
  <si>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</si>
  <si>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</si>
  <si>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</si>
  <si>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</si>
  <si>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</si>
  <si>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</si>
  <si>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</si>
  <si>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</si>
  <si>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</si>
  <si>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</si>
  <si>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</si>
  <si>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</si>
  <si>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</si>
  <si>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</si>
  <si>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</si>
  <si>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</si>
  <si>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</si>
  <si>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</si>
  <si>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</si>
  <si>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</si>
  <si>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</si>
  <si>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</si>
  <si>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</si>
  <si>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</si>
  <si>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</si>
  <si>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</si>
  <si>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</si>
  <si>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</si>
  <si>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</si>
  <si>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</si>
  <si>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</si>
  <si>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</si>
  <si>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</si>
  <si>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</si>
  <si>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</si>
  <si>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</si>
  <si>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</si>
  <si>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</si>
  <si>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</si>
  <si>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</si>
  <si>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</si>
  <si>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</si>
  <si>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</si>
  <si>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</si>
  <si>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</si>
  <si>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</si>
  <si>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</si>
  <si>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</si>
  <si>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</si>
  <si>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</si>
  <si>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</si>
  <si>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</si>
  <si>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</si>
  <si>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</si>
  <si>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</si>
  <si>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</si>
  <si>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</si>
  <si>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</si>
  <si>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</si>
  <si>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</si>
  <si>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</si>
  <si>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</si>
  <si>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</si>
  <si>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</si>
  <si>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</si>
  <si>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</si>
  <si>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</si>
  <si>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</si>
  <si>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</si>
  <si>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</si>
  <si>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</si>
  <si>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</si>
  <si>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</si>
  <si>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</si>
  <si>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</si>
  <si>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</si>
  <si>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</si>
  <si>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</si>
  <si>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</si>
  <si>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</si>
  <si>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</si>
  <si>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</si>
  <si>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</si>
  <si>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</si>
  <si>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</si>
  <si>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</si>
  <si>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</si>
  <si>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</si>
  <si>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</si>
  <si>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</si>
  <si>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</si>
  <si>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</si>
  <si>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</si>
  <si>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</si>
  <si>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</si>
  <si>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</si>
  <si>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</si>
  <si>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</si>
  <si>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</si>
  <si>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</si>
  <si>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</si>
  <si>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</si>
  <si>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</si>
  <si>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</si>
  <si>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</si>
  <si>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</si>
  <si>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</si>
  <si>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</si>
  <si>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</si>
  <si>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</si>
  <si>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</si>
  <si>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</si>
  <si>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</si>
  <si>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</si>
  <si>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</si>
  <si>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</si>
  <si>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</si>
  <si>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</si>
  <si>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</si>
  <si>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</si>
  <si>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</si>
  <si>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</si>
  <si>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</si>
  <si>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</si>
  <si>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</si>
  <si>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</si>
  <si>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</si>
  <si>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</si>
  <si>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</si>
  <si>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</si>
  <si>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</si>
  <si>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</si>
  <si>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</si>
  <si>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</si>
  <si>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</si>
  <si>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</si>
  <si>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</si>
  <si>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</si>
  <si>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</si>
  <si>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</si>
  <si>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</si>
  <si>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</si>
  <si>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</si>
  <si>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</si>
  <si>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</si>
  <si>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</si>
  <si>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</si>
  <si>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</si>
  <si>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</si>
  <si>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</si>
  <si>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</si>
  <si>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</si>
  <si>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</si>
  <si>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</si>
  <si>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</si>
  <si>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</si>
  <si>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</si>
  <si>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</si>
  <si>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</si>
  <si>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</si>
  <si>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</si>
  <si>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</si>
  <si>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</si>
  <si>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</si>
  <si>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</si>
  <si>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</si>
  <si>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</si>
  <si>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</si>
  <si>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</si>
  <si>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</si>
  <si>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</si>
  <si>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</si>
  <si>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</si>
  <si>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</si>
  <si>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</si>
  <si>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</si>
  <si>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</si>
  <si>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</si>
  <si>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</si>
  <si>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</si>
  <si>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</si>
  <si>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</si>
  <si>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</si>
  <si>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</si>
  <si>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</si>
  <si>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</si>
  <si>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</si>
  <si>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</si>
  <si>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</si>
  <si>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</si>
  <si>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</si>
  <si>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</si>
  <si>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</si>
  <si>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</si>
  <si>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</si>
  <si>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</si>
  <si>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</si>
  <si>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</si>
  <si>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</si>
  <si>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</si>
  <si>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</si>
  <si>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</si>
  <si>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</si>
  <si>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</si>
  <si>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</si>
  <si>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</si>
  <si>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</si>
  <si>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</si>
  <si>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</si>
  <si>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</si>
  <si>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</si>
  <si>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</si>
  <si>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</si>
  <si>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</si>
  <si>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</si>
  <si>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</si>
  <si>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</si>
  <si>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</si>
  <si>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</si>
  <si>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</si>
  <si>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</si>
  <si>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</si>
  <si>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</si>
  <si>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</si>
  <si>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</si>
  <si>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</si>
  <si>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</si>
  <si>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</si>
  <si>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</si>
  <si>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</si>
  <si>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</si>
  <si>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</si>
  <si>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</si>
  <si>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</si>
  <si>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</si>
  <si>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</si>
  <si>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</si>
  <si>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</si>
  <si>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</si>
  <si>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</si>
  <si>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</si>
  <si>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</si>
  <si>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</si>
  <si>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</si>
  <si>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</si>
  <si>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</si>
  <si>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</si>
  <si>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</si>
  <si>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</si>
  <si>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</si>
  <si>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</si>
  <si>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</si>
  <si>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</si>
  <si>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</si>
  <si>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</si>
  <si>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</si>
  <si>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</si>
  <si>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</si>
  <si>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</si>
  <si>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</si>
  <si>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</si>
  <si>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</si>
  <si>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</si>
  <si>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</si>
  <si>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</si>
  <si>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</si>
  <si>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</si>
  <si>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</si>
  <si>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</si>
  <si>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</si>
  <si>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</si>
  <si>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</si>
  <si>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</si>
  <si>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</si>
  <si>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</si>
  <si>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</si>
  <si>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</si>
  <si>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</si>
  <si>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</si>
  <si>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</si>
  <si>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</si>
  <si>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</si>
  <si>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</si>
  <si>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</si>
  <si>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</si>
  <si>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</si>
  <si>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</si>
  <si>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</si>
  <si>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</si>
  <si>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</si>
  <si>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</si>
  <si>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</si>
  <si>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</si>
  <si>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</si>
  <si>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</si>
  <si>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</si>
  <si>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</si>
  <si>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</si>
  <si>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</si>
  <si>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</si>
  <si>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</si>
  <si>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</si>
  <si>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</si>
  <si>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</si>
  <si>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</si>
  <si>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</si>
  <si>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</si>
  <si>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</si>
  <si>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</si>
  <si>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</si>
  <si>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</si>
  <si>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</si>
  <si>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</si>
  <si>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</si>
  <si>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</si>
  <si>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</si>
  <si>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</si>
  <si>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</si>
  <si>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</si>
  <si>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</si>
  <si>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</si>
  <si>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</si>
  <si>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</si>
  <si>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</si>
  <si>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</si>
  <si>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</si>
  <si>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</si>
  <si>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</si>
  <si>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</si>
  <si>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</si>
  <si>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</si>
  <si>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</si>
  <si>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</si>
  <si>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</si>
  <si>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</si>
  <si>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</si>
  <si>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</si>
  <si>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</si>
  <si>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</si>
  <si>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</si>
  <si>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</si>
  <si>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</si>
  <si>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</si>
  <si>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</si>
  <si>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</si>
  <si>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</si>
  <si>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</si>
  <si>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</si>
  <si>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</si>
  <si>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</si>
  <si>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</si>
  <si>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</si>
  <si>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</si>
  <si>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</si>
  <si>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</si>
  <si>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</si>
  <si>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</si>
  <si>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</si>
  <si>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</si>
  <si>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</si>
  <si>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</si>
  <si>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</si>
  <si>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</si>
  <si>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</si>
  <si>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</si>
  <si>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</si>
  <si>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</si>
  <si>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</si>
  <si>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</si>
  <si>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</si>
  <si>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</si>
  <si>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</si>
  <si>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</si>
  <si>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</si>
  <si>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</si>
  <si>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</si>
  <si>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</si>
  <si>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</si>
  <si>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</si>
  <si>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</si>
  <si>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</si>
  <si>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</si>
  <si>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</si>
  <si>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</si>
  <si>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</si>
  <si>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</si>
  <si>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</si>
  <si>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</si>
  <si>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</si>
  <si>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</si>
  <si>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</si>
  <si>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</si>
  <si>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</si>
  <si>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</si>
  <si>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</si>
  <si>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</si>
  <si>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</si>
  <si>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</si>
  <si>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</si>
  <si>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</si>
  <si>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</si>
  <si>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</si>
  <si>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</si>
  <si>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</si>
  <si>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</si>
  <si>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</si>
  <si>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</si>
  <si>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</si>
  <si>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</si>
  <si>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</si>
  <si>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</si>
  <si>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</si>
  <si>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</si>
  <si>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</si>
  <si>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</si>
  <si>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</si>
  <si>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</si>
  <si>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</si>
  <si>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</si>
  <si>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</si>
  <si>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</si>
  <si>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</si>
  <si>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</si>
  <si>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</si>
  <si>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</si>
  <si>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</si>
  <si>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</si>
  <si>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</si>
  <si>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</si>
  <si>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</si>
  <si>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</si>
  <si>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</si>
  <si>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</si>
  <si>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</si>
  <si>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</si>
  <si>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</si>
  <si>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</si>
  <si>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</si>
  <si>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</si>
  <si>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</si>
  <si>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</si>
  <si>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</si>
  <si>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</si>
  <si>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</si>
  <si>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</si>
  <si>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</si>
  <si>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</si>
  <si>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</si>
  <si>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</si>
  <si>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</si>
  <si>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</si>
  <si>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</si>
  <si>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</si>
  <si>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</si>
  <si>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</si>
  <si>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</si>
  <si>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</si>
  <si>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</si>
  <si>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</si>
  <si>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</si>
  <si>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</si>
  <si>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</si>
  <si>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</si>
  <si>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</si>
  <si>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</si>
  <si>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</si>
  <si>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</si>
  <si>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</si>
  <si>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</si>
  <si>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</si>
  <si>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</si>
  <si>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</si>
  <si>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</si>
  <si>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</si>
  <si>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</si>
  <si>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</si>
  <si>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</si>
  <si>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</si>
  <si>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</si>
  <si>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</si>
  <si>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</si>
  <si>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</si>
  <si>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</si>
  <si>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</si>
  <si>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</si>
  <si>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</si>
  <si>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</si>
  <si>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</si>
  <si>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</si>
  <si>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</si>
  <si>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</si>
  <si>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</si>
  <si>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</si>
  <si>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</si>
  <si>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</si>
  <si>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</si>
  <si>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</si>
  <si>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</si>
  <si>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</si>
  <si>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</si>
  <si>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</si>
  <si>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</si>
  <si>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</si>
  <si>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</si>
  <si>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</si>
  <si>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</si>
  <si>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</si>
  <si>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</si>
  <si>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</si>
  <si>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</si>
  <si>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</si>
  <si>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</si>
  <si>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</si>
  <si>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</si>
  <si>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</si>
  <si>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</si>
  <si>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</si>
  <si>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</si>
  <si>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</si>
  <si>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</si>
  <si>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</si>
  <si>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</si>
  <si>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</si>
  <si>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</si>
  <si>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</si>
  <si>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</si>
  <si>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</si>
  <si>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</si>
  <si>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</si>
  <si>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</si>
  <si>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</si>
  <si>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</si>
  <si>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</si>
  <si>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</si>
  <si>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</si>
  <si>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</si>
  <si>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</si>
  <si>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</si>
  <si>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</si>
  <si>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</si>
  <si>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</si>
  <si>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</si>
  <si>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</si>
  <si>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</si>
  <si>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</si>
  <si>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</si>
  <si>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</si>
  <si>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</si>
  <si>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</si>
  <si>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</si>
  <si>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</si>
  <si>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</si>
  <si>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</si>
  <si>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</si>
  <si>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</si>
  <si>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</si>
  <si>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</si>
  <si>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</si>
  <si>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</si>
  <si>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</si>
  <si>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</si>
  <si>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</si>
  <si>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</si>
  <si>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</si>
  <si>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</si>
  <si>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</si>
  <si>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</si>
  <si>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</si>
  <si>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</si>
  <si>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</si>
  <si>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</si>
  <si>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</si>
  <si>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</si>
  <si>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</si>
  <si>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</si>
  <si>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</si>
  <si>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</si>
  <si>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</si>
  <si>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</si>
  <si>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</si>
  <si>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</si>
  <si>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</si>
  <si>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</si>
  <si>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</si>
  <si>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</si>
  <si>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</si>
  <si>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</si>
  <si>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</si>
  <si>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</si>
  <si>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</si>
  <si>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</si>
  <si>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</si>
  <si>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</si>
  <si>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</si>
  <si>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</si>
  <si>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</si>
  <si>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</si>
  <si>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</si>
  <si>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</si>
  <si>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</si>
  <si>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</si>
  <si>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</si>
  <si>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</si>
  <si>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</si>
  <si>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</si>
  <si>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</si>
  <si>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</si>
  <si>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</si>
  <si>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</si>
  <si>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</si>
  <si>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</si>
  <si>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</si>
  <si>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</si>
  <si>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</si>
  <si>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</si>
  <si>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</si>
  <si>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</si>
  <si>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</si>
  <si>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</si>
  <si>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</si>
  <si>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</si>
  <si>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</si>
  <si>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</si>
  <si>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</si>
  <si>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</si>
  <si>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</si>
  <si>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</si>
  <si>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</si>
  <si>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</si>
  <si>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</si>
  <si>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</si>
  <si>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</si>
  <si>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</si>
  <si>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</si>
  <si>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</si>
  <si>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</si>
  <si>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</si>
  <si>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</si>
  <si>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</si>
  <si>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</si>
  <si>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</si>
  <si>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</si>
  <si>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</si>
  <si>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</si>
  <si>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</si>
  <si>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</si>
  <si>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</si>
  <si>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</si>
  <si>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</si>
  <si>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</si>
  <si>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</si>
  <si>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</si>
  <si>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</si>
  <si>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</si>
  <si>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</si>
  <si>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</si>
  <si>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</si>
  <si>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</si>
  <si>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</si>
  <si>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</si>
  <si>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</si>
  <si>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</si>
  <si>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</si>
  <si>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</si>
  <si>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</si>
  <si>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</si>
  <si>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</si>
  <si>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</si>
  <si>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</si>
  <si>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</si>
  <si>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</si>
  <si>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</si>
  <si>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</si>
  <si>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</si>
  <si>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</si>
  <si>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</si>
  <si>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</si>
  <si>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</si>
  <si>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</si>
  <si>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</si>
  <si>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</si>
  <si>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</si>
  <si>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</si>
  <si>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</si>
  <si>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</si>
  <si>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</si>
  <si>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</si>
  <si>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</si>
  <si>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</si>
  <si>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</si>
  <si>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</si>
  <si>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</si>
  <si>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</si>
  <si>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</si>
  <si>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</si>
  <si>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</si>
  <si>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</si>
  <si>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</si>
  <si>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</si>
  <si>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</si>
  <si>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</si>
  <si>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</si>
  <si>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</si>
  <si>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</si>
  <si>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</si>
  <si>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</si>
  <si>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</si>
  <si>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</si>
  <si>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</si>
  <si>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</si>
  <si>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</si>
  <si>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</si>
  <si>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</si>
  <si>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</si>
  <si>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</si>
  <si>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</si>
  <si>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</si>
  <si>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</si>
  <si>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</si>
  <si>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</si>
  <si>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</si>
  <si>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</si>
  <si>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</si>
  <si>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</si>
  <si>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</si>
  <si>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</si>
  <si>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</si>
  <si>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</si>
  <si>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</si>
  <si>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</si>
  <si>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</si>
  <si>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</si>
  <si>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</si>
  <si>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</si>
  <si>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</si>
  <si>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</si>
  <si>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</si>
  <si>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</si>
  <si>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</si>
  <si>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</si>
  <si>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</si>
  <si>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</si>
  <si>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</si>
  <si>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</si>
  <si>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</si>
  <si>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</si>
  <si>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</si>
  <si>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</si>
  <si>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</si>
  <si>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</si>
  <si>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</si>
  <si>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</si>
  <si>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</si>
  <si>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</si>
  <si>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</si>
  <si>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</si>
  <si>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</si>
  <si>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</si>
  <si>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</si>
  <si>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</si>
  <si>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</si>
  <si>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</si>
  <si>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</si>
  <si>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</si>
  <si>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</si>
  <si>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</si>
  <si>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</si>
  <si>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</si>
  <si>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</si>
  <si>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</si>
  <si>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</si>
  <si>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</si>
  <si>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</si>
  <si>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</si>
  <si>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</si>
  <si>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</si>
  <si>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</si>
  <si>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</si>
  <si>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</si>
  <si>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</si>
  <si>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</si>
  <si>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</si>
  <si>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</si>
  <si>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</si>
  <si>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</si>
  <si>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</si>
  <si>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</si>
  <si>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</si>
  <si>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</si>
  <si>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</si>
  <si>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</si>
  <si>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</si>
  <si>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</si>
  <si>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</si>
  <si>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</si>
  <si>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</si>
  <si>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</si>
  <si>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</si>
  <si>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</si>
  <si>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</si>
  <si>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</si>
  <si>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</si>
  <si>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</si>
  <si>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</si>
  <si>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</si>
  <si>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</si>
  <si>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</si>
  <si>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</si>
  <si>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</si>
  <si>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</si>
  <si>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</si>
  <si>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</si>
  <si>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</si>
  <si>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</si>
  <si>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</si>
  <si>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</si>
  <si>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</si>
  <si>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</si>
  <si>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</si>
  <si>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</si>
  <si>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</si>
  <si>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</si>
  <si>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</si>
  <si>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</si>
  <si>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</si>
  <si>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</si>
  <si>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</si>
  <si>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</si>
  <si>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</si>
  <si>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</si>
  <si>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</si>
  <si>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</si>
  <si>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</si>
  <si>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</si>
  <si>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</si>
  <si>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</si>
  <si>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</si>
  <si>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</si>
  <si>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</si>
  <si>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</si>
  <si>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</si>
  <si>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</si>
  <si>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</si>
  <si>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</si>
  <si>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</si>
  <si>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</si>
  <si>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</si>
  <si>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</si>
  <si>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</si>
  <si>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</si>
  <si>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</si>
  <si>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</si>
  <si>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</si>
  <si>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</si>
  <si>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</si>
  <si>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</si>
  <si>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</si>
  <si>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</si>
  <si>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</si>
  <si>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</si>
  <si>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</si>
  <si>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</si>
  <si>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</si>
  <si>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</si>
  <si>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</si>
  <si>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</si>
  <si>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</si>
  <si>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</si>
  <si>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</si>
  <si>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</si>
  <si>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</si>
  <si>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</si>
  <si>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</si>
  <si>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</si>
  <si>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</si>
  <si>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</si>
  <si>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</si>
  <si>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</si>
  <si>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</si>
  <si>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</si>
  <si>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</si>
  <si>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</si>
  <si>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</si>
  <si>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</si>
  <si>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</si>
  <si>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</si>
  <si>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</si>
  <si>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</si>
  <si>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</si>
  <si>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</si>
  <si>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</si>
  <si>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</si>
  <si>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</si>
  <si>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</si>
  <si>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</si>
  <si>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</si>
  <si>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</si>
  <si>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</si>
  <si>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</si>
  <si>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</si>
  <si>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</si>
  <si>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</si>
  <si>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</si>
  <si>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</si>
  <si>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</si>
  <si>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</si>
  <si>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</si>
  <si>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</si>
  <si>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</si>
  <si>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</si>
  <si>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</si>
  <si>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</si>
  <si>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</si>
  <si>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</si>
  <si>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</si>
  <si>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</si>
  <si>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</si>
  <si>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</si>
  <si>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</si>
  <si>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</si>
  <si>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</si>
  <si>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</si>
  <si>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</si>
  <si>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</si>
  <si>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</si>
  <si>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</si>
  <si>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</si>
  <si>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</si>
  <si>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</si>
  <si>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</si>
  <si>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</si>
  <si>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</si>
  <si>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</si>
  <si>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</si>
  <si>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</si>
  <si>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</si>
  <si>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</si>
  <si>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</si>
  <si>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</si>
  <si>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</si>
  <si>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</si>
  <si>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</si>
  <si>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</si>
  <si>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</si>
  <si>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</si>
  <si>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</si>
  <si>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</si>
  <si>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</si>
  <si>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</si>
  <si>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</si>
  <si>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</si>
  <si>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</si>
  <si>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</si>
  <si>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</si>
  <si>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</si>
  <si>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</si>
  <si>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</si>
  <si>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</si>
  <si>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</si>
  <si>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</si>
  <si>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</si>
  <si>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</si>
  <si>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</si>
  <si>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</si>
  <si>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</si>
  <si>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</si>
  <si>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</si>
  <si>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</si>
  <si>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</si>
  <si>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</si>
  <si>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</si>
  <si>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</si>
  <si>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</si>
  <si>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</si>
  <si>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</si>
  <si>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</si>
  <si>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</si>
  <si>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</si>
  <si>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</si>
  <si>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</si>
  <si>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</si>
  <si>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</si>
  <si>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</si>
  <si>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</si>
  <si>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</si>
  <si>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</si>
  <si>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</si>
  <si>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</si>
  <si>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</si>
  <si>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</si>
  <si>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</si>
  <si>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</si>
  <si>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</si>
  <si>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</si>
  <si>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</si>
  <si>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</si>
  <si>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</si>
  <si>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</si>
  <si>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</si>
  <si>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</si>
  <si>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</si>
  <si>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</si>
  <si>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</si>
  <si>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</si>
  <si>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</si>
  <si>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</si>
  <si>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</si>
  <si>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</si>
  <si>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</si>
  <si>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</si>
  <si>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</si>
  <si>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</si>
  <si>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</si>
  <si>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</si>
  <si>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</si>
  <si>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</si>
  <si>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</si>
  <si>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</si>
  <si>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</si>
  <si>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</si>
  <si>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</si>
  <si>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</si>
  <si>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</si>
  <si>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</si>
  <si>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</si>
  <si>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</si>
  <si>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</si>
  <si>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</si>
  <si>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</si>
  <si>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</si>
  <si>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</si>
  <si>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</si>
  <si>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</si>
  <si>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</si>
  <si>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</si>
  <si>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</si>
  <si>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</si>
  <si>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</si>
  <si>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</si>
  <si>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</si>
  <si>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</si>
  <si>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</si>
  <si>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</si>
  <si>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</si>
  <si>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</si>
  <si>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</si>
  <si>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</si>
  <si>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</si>
  <si>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</si>
  <si>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</si>
  <si>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</si>
  <si>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</si>
  <si>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</si>
  <si>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</si>
  <si>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</si>
  <si>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</si>
  <si>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</si>
  <si>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</si>
  <si>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</si>
  <si>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</si>
  <si>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</si>
  <si>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</si>
  <si>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</si>
  <si>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</si>
  <si>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</si>
  <si>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</si>
  <si>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</si>
  <si>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</si>
  <si>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</si>
  <si>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</si>
  <si>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</si>
  <si>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</si>
  <si>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</si>
  <si>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</si>
  <si>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</si>
  <si>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</si>
  <si>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</si>
  <si>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</si>
  <si>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</si>
  <si>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</si>
  <si>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</si>
  <si>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</si>
  <si>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</si>
  <si>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</si>
  <si>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</si>
  <si>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</si>
  <si>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</si>
  <si>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</si>
  <si>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</si>
  <si>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</si>
  <si>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</si>
  <si>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</si>
  <si>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</si>
  <si>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</si>
  <si>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</si>
  <si>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</si>
  <si>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</si>
  <si>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</si>
  <si>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</si>
  <si>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</si>
  <si>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</si>
  <si>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</si>
  <si>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</si>
  <si>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</si>
  <si>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</si>
  <si>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</si>
  <si>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</si>
  <si>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</si>
  <si>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</si>
  <si>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</si>
  <si>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</si>
  <si>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</si>
  <si>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</si>
  <si>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</si>
  <si>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</si>
  <si>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</si>
  <si>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</si>
  <si>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</si>
  <si>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</si>
  <si>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</si>
  <si>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</si>
  <si>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</si>
  <si>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</si>
  <si>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</si>
  <si>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</si>
  <si>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</si>
  <si>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</si>
  <si>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</si>
  <si>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</si>
  <si>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</si>
  <si>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</si>
  <si>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</si>
  <si>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</si>
  <si>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</si>
  <si>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</si>
  <si>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</si>
  <si>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</si>
  <si>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</si>
  <si>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</si>
  <si>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</si>
  <si>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</si>
  <si>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</si>
  <si>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</si>
  <si>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</si>
  <si>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</si>
  <si>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</si>
  <si>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</si>
  <si>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</si>
  <si>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</si>
  <si>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</si>
  <si>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</si>
  <si>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</si>
  <si>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</si>
  <si>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</si>
  <si>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</si>
  <si>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</si>
  <si>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</si>
  <si>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</si>
  <si>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</si>
  <si>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</si>
  <si>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</si>
  <si>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</si>
  <si>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</si>
  <si>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</si>
  <si>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</si>
  <si>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</si>
  <si>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</si>
  <si>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</si>
  <si>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</si>
  <si>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</si>
  <si>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</si>
  <si>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</si>
  <si>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</si>
  <si>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</si>
  <si>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</si>
  <si>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</si>
  <si>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</si>
  <si>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</si>
  <si>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</si>
  <si>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</si>
  <si>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</si>
  <si>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</si>
  <si>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</si>
  <si>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</si>
  <si>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</si>
  <si>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</si>
  <si>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</si>
  <si>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</si>
  <si>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</si>
  <si>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</si>
  <si>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</si>
  <si>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</si>
  <si>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</si>
  <si>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</si>
  <si>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</si>
  <si>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</si>
  <si>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</si>
  <si>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</si>
  <si>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</si>
  <si>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</si>
  <si>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</si>
  <si>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</si>
  <si>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</si>
  <si>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</si>
  <si>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</si>
  <si>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</si>
  <si>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</si>
  <si>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</si>
  <si>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</si>
  <si>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</si>
  <si>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</si>
  <si>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</si>
  <si>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</si>
  <si>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</si>
  <si>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</si>
  <si>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</si>
  <si>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</si>
  <si>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</si>
  <si>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</si>
  <si>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</si>
  <si>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</si>
  <si>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</si>
  <si>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</si>
  <si>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</si>
  <si>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</si>
  <si>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</si>
  <si>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</si>
  <si>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</si>
  <si>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</si>
  <si>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</si>
  <si>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</si>
  <si>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</si>
  <si>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</si>
  <si>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</si>
  <si>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</si>
  <si>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</si>
  <si>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</si>
  <si>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</si>
  <si>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</si>
  <si>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</si>
  <si>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</si>
  <si>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</si>
  <si>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</si>
  <si>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</si>
  <si>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</si>
  <si>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</si>
  <si>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</si>
  <si>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</si>
  <si>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</si>
  <si>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</si>
  <si>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</si>
  <si>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</si>
  <si>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</si>
  <si>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</si>
  <si>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</si>
  <si>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</si>
  <si>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</si>
  <si>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</si>
  <si>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</si>
  <si>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</si>
  <si>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</si>
  <si>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</si>
  <si>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</si>
  <si>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</si>
  <si>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</si>
  <si>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</si>
  <si>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</si>
  <si>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</si>
  <si>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</si>
  <si>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</si>
  <si>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</si>
  <si>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</si>
  <si>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</si>
  <si>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</si>
  <si>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</si>
  <si>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</si>
  <si>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</si>
  <si>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</si>
  <si>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</si>
  <si>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</si>
  <si>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</si>
  <si>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</si>
  <si>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</si>
  <si>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</si>
  <si>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</si>
  <si>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</si>
  <si>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</si>
  <si>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</si>
  <si>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</si>
  <si>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</si>
  <si>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</si>
  <si>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</si>
  <si>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</si>
  <si>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</si>
  <si>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</si>
  <si>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</si>
  <si>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</si>
  <si>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</si>
  <si>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</si>
  <si>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</si>
  <si>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</si>
  <si>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</si>
  <si>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</si>
  <si>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</si>
  <si>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</si>
  <si>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</si>
  <si>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</si>
  <si>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</si>
  <si>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</si>
  <si>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</si>
  <si>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</si>
  <si>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</si>
  <si>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</si>
  <si>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</si>
  <si>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</si>
  <si>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</si>
  <si>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</si>
  <si>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</si>
  <si>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</si>
  <si>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</si>
  <si>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</si>
  <si>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</si>
  <si>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</si>
  <si>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</si>
  <si>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</si>
  <si>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</si>
  <si>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</si>
  <si>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</si>
  <si>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</si>
  <si>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</si>
  <si>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</si>
  <si>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</si>
  <si>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</si>
  <si>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</si>
  <si>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</si>
  <si>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</si>
  <si>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</si>
  <si>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</si>
  <si>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</si>
  <si>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</si>
  <si>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</si>
  <si>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</si>
  <si>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</si>
  <si>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</si>
  <si>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</si>
  <si>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</si>
  <si>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</si>
  <si>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</si>
  <si>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</si>
  <si>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</si>
  <si>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</si>
  <si>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</si>
  <si>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</si>
  <si>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</si>
  <si>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</si>
  <si>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</si>
  <si>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</si>
  <si>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</si>
  <si>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</si>
  <si>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</si>
  <si>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</si>
  <si>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</si>
  <si>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</si>
  <si>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</si>
  <si>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</si>
  <si>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</si>
  <si>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</si>
  <si>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</si>
  <si>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</si>
  <si>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</si>
  <si>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</si>
  <si>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</si>
  <si>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</si>
  <si>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</si>
  <si>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</si>
  <si>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</si>
  <si>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</si>
  <si>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</si>
  <si>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</si>
  <si>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</si>
  <si>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</si>
  <si>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</si>
  <si>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</si>
  <si>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</si>
  <si>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</si>
  <si>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</si>
  <si>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</si>
  <si>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</si>
  <si>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</si>
  <si>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</si>
  <si>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</si>
  <si>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</si>
  <si>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</si>
  <si>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</si>
  <si>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</si>
  <si>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</si>
  <si>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</si>
  <si>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</si>
  <si>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</si>
  <si>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</si>
  <si>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</si>
  <si>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</si>
  <si>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</si>
  <si>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</si>
  <si>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</si>
  <si>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</si>
  <si>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</si>
  <si>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</si>
  <si>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</si>
  <si>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</si>
  <si>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</si>
  <si>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</si>
  <si>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</si>
  <si>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</si>
  <si>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</si>
  <si>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</si>
  <si>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</si>
  <si>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</si>
  <si>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</si>
  <si>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</si>
  <si>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</si>
  <si>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</si>
  <si>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</si>
  <si>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</si>
  <si>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</si>
  <si>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</si>
  <si>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</si>
  <si>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</si>
  <si>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</si>
  <si>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</si>
  <si>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</si>
  <si>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</si>
  <si>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</si>
  <si>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</si>
  <si>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</si>
  <si>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</si>
  <si>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</si>
  <si>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</si>
  <si>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</si>
  <si>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</si>
  <si>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</si>
  <si>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</si>
  <si>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</si>
  <si>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</si>
  <si>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</si>
  <si>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</si>
  <si>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</si>
  <si>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</si>
  <si>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</si>
  <si>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</si>
  <si>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</si>
  <si>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</si>
  <si>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</si>
  <si>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</si>
  <si>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</si>
  <si>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</si>
  <si>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</si>
  <si>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</si>
  <si>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</si>
  <si>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</si>
  <si>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</si>
  <si>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</si>
  <si>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</si>
  <si>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</si>
  <si>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</si>
  <si>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</si>
  <si>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</si>
  <si>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</si>
  <si>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</si>
  <si>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</si>
  <si>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</si>
  <si>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</si>
  <si>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</si>
  <si>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</si>
  <si>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</si>
  <si>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</si>
  <si>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</si>
  <si>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</si>
  <si>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</si>
  <si>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</si>
  <si>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</si>
  <si>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</si>
  <si>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</si>
  <si>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</si>
  <si>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</si>
  <si>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</si>
  <si>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</si>
  <si>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</si>
  <si>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</si>
  <si>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</si>
  <si>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</si>
  <si>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</si>
  <si>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</si>
  <si>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</si>
  <si>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</si>
  <si>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</si>
  <si>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</si>
  <si>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</si>
  <si>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</si>
  <si>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</si>
  <si>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</si>
  <si>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</si>
  <si>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</si>
  <si>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</si>
  <si>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</si>
  <si>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</si>
  <si>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</si>
  <si>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</si>
  <si>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</si>
  <si>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</si>
  <si>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</si>
  <si>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</si>
  <si>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</si>
  <si>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</si>
  <si>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</si>
  <si>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</si>
  <si>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</si>
  <si>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</si>
  <si>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</si>
  <si>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</si>
  <si>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</si>
  <si>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</si>
  <si>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</si>
  <si>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</si>
  <si>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</si>
  <si>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</si>
  <si>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</si>
  <si>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</si>
  <si>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</si>
  <si>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</si>
  <si>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</si>
  <si>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</si>
  <si>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</si>
  <si>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</si>
  <si>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</si>
  <si>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</si>
  <si>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</si>
  <si>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</si>
  <si>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</si>
  <si>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</si>
  <si>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</si>
  <si>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</si>
  <si>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</si>
  <si>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</si>
  <si>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</si>
  <si>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</si>
  <si>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</si>
  <si>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</si>
  <si>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</si>
  <si>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</si>
  <si>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</si>
  <si>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</si>
  <si>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</si>
  <si>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</si>
  <si>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</si>
  <si>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</si>
  <si>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</si>
  <si>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</si>
  <si>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</si>
  <si>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</si>
  <si>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</si>
  <si>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</si>
  <si>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</si>
  <si>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</si>
  <si>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</si>
  <si>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</si>
  <si>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</si>
  <si>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</si>
  <si>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</si>
  <si>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</si>
  <si>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</si>
  <si>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</si>
  <si>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</si>
  <si>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</si>
  <si>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</si>
  <si>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</si>
  <si>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</si>
  <si>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</si>
  <si>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</si>
  <si>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</si>
  <si>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</si>
  <si>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</si>
  <si>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</si>
  <si>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</si>
  <si>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</si>
  <si>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</si>
  <si>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</si>
  <si>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</si>
  <si>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</si>
  <si>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</si>
  <si>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</si>
  <si>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</si>
  <si>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</si>
  <si>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</si>
  <si>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</si>
  <si>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</si>
  <si>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</si>
  <si>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</si>
  <si>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</si>
  <si>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</si>
  <si>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</si>
  <si>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</si>
  <si>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</si>
  <si>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</si>
  <si>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</si>
  <si>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</si>
  <si>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</si>
  <si>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</si>
  <si>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</si>
  <si>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</si>
  <si>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</si>
  <si>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</si>
  <si>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</si>
  <si>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</si>
  <si>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</si>
  <si>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</si>
  <si>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</si>
  <si>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</si>
  <si>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</si>
  <si>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</si>
  <si>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</si>
  <si>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</si>
  <si>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</si>
  <si>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</si>
  <si>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</si>
  <si>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</si>
  <si>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</si>
  <si>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</si>
  <si>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</si>
  <si>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</si>
  <si>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</si>
  <si>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</si>
  <si>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</si>
  <si>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</si>
  <si>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</si>
  <si>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</si>
  <si>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</si>
  <si>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</si>
  <si>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</si>
  <si>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</si>
  <si>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</si>
  <si>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</si>
  <si>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</si>
  <si>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</si>
  <si>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</si>
  <si>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</si>
  <si>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</si>
  <si>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</si>
  <si>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</si>
  <si>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</si>
  <si>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</si>
  <si>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</si>
  <si>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</si>
  <si>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</si>
  <si>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</si>
  <si>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</si>
  <si>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</si>
  <si>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</si>
  <si>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</si>
  <si>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</si>
  <si>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</si>
  <si>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</si>
  <si>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</si>
  <si>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</si>
  <si>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</si>
  <si>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</si>
  <si>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</si>
  <si>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</si>
  <si>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</si>
  <si>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</si>
  <si>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</si>
  <si>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</si>
  <si>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</si>
  <si>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</si>
  <si>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</si>
  <si>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</si>
  <si>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</si>
  <si>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</si>
  <si>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</si>
  <si>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</si>
  <si>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</si>
  <si>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</si>
  <si>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</si>
  <si>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</si>
  <si>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</si>
  <si>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</si>
  <si>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</si>
  <si>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</si>
  <si>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</si>
  <si>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</si>
  <si>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</si>
  <si>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</si>
  <si>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</si>
  <si>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</si>
  <si>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</si>
  <si>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</si>
  <si>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</si>
  <si>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</si>
  <si>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</si>
  <si>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</si>
  <si>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</si>
  <si>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</si>
  <si>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</si>
  <si>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</si>
  <si>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</si>
  <si>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</si>
  <si>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</si>
  <si>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</si>
  <si>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</si>
  <si>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</si>
  <si>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</si>
  <si>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</si>
  <si>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</si>
  <si>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</si>
  <si>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</si>
  <si>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</si>
  <si>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</si>
  <si>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</si>
  <si>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</si>
  <si>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</si>
  <si>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</si>
  <si>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</si>
  <si>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</si>
  <si>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</si>
  <si>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</si>
  <si>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</si>
  <si>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</si>
  <si>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</si>
  <si>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</si>
  <si>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</si>
  <si>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</si>
  <si>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</si>
  <si>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</si>
  <si>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</si>
  <si>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</si>
  <si>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</si>
  <si>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</si>
  <si>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</si>
  <si>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</si>
  <si>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</si>
  <si>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</si>
  <si>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</si>
  <si>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</si>
  <si>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</si>
  <si>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</si>
  <si>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</si>
  <si>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</si>
  <si>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</si>
  <si>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</si>
  <si>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</si>
  <si>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</si>
  <si>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</si>
  <si>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</si>
  <si>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</si>
  <si>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</si>
  <si>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</si>
  <si>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</si>
  <si>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</si>
  <si>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</si>
  <si>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</si>
  <si>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</si>
  <si>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</si>
  <si>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</si>
  <si>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</si>
  <si>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</si>
  <si>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</si>
  <si>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</si>
  <si>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</si>
  <si>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</si>
  <si>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</si>
  <si>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</si>
  <si>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</si>
  <si>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</si>
  <si>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</si>
  <si>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</si>
  <si>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</si>
  <si>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</si>
  <si>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</si>
  <si>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</si>
  <si>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</si>
  <si>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</si>
  <si>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</si>
  <si>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</si>
  <si>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</si>
  <si>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</si>
  <si>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</si>
  <si>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</si>
  <si>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</si>
  <si>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</si>
  <si>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</si>
  <si>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</si>
  <si>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</si>
  <si>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</si>
  <si>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</si>
  <si>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</si>
  <si>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</si>
  <si>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</si>
  <si>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</si>
  <si>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</si>
  <si>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</si>
  <si>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</si>
  <si>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</si>
  <si>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</si>
  <si>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</si>
  <si>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</si>
  <si>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</si>
  <si>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</si>
  <si>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</si>
  <si>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</si>
  <si>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</si>
  <si>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</si>
  <si>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</si>
  <si>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</si>
  <si>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</si>
  <si>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</si>
  <si>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</si>
  <si>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</si>
  <si>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</si>
  <si>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</si>
  <si>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</si>
  <si>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</si>
  <si>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</si>
  <si>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</si>
  <si>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</si>
  <si>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</si>
  <si>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</si>
  <si>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</si>
  <si>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</si>
  <si>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</si>
  <si>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</si>
  <si>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</si>
  <si>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</si>
  <si>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</si>
  <si>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</si>
  <si>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</si>
  <si>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</si>
  <si>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</si>
  <si>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</si>
  <si>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</si>
  <si>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</si>
  <si>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</si>
  <si>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</si>
  <si>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</si>
  <si>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</si>
  <si>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</si>
  <si>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</si>
  <si>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</si>
  <si>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</si>
  <si>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</si>
  <si>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</si>
  <si>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</si>
  <si>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</si>
  <si>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</si>
  <si>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</si>
  <si>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</si>
  <si>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</si>
  <si>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</si>
  <si>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</si>
  <si>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</si>
  <si>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</si>
  <si>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</si>
  <si>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</si>
  <si>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</si>
  <si>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</si>
  <si>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</si>
  <si>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</si>
  <si>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</si>
  <si>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</si>
  <si>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</si>
  <si>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</si>
  <si>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</si>
  <si>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</si>
  <si>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</si>
  <si>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</si>
  <si>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</si>
  <si>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</si>
  <si>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</si>
  <si>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</si>
  <si>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</si>
  <si>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</si>
  <si>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</si>
  <si>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</si>
  <si>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</si>
  <si>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</si>
  <si>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</si>
  <si>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</si>
  <si>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</si>
  <si>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</si>
  <si>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</si>
  <si>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</si>
  <si>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</si>
  <si>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</si>
  <si>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</si>
  <si>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</si>
  <si>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</si>
  <si>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</si>
  <si>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</si>
  <si>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</si>
  <si>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</si>
  <si>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</si>
  <si>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</si>
  <si>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</si>
  <si>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</si>
  <si>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</si>
  <si>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</si>
  <si>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</si>
  <si>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</si>
  <si>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</si>
  <si>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</si>
  <si>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</si>
  <si>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</si>
  <si>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</si>
  <si>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</si>
  <si>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</si>
  <si>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</si>
  <si>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</si>
  <si>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</si>
  <si>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</si>
  <si>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</si>
  <si>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</si>
  <si>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</si>
  <si>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</si>
  <si>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</si>
  <si>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</si>
  <si>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</si>
  <si>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</si>
  <si>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</si>
  <si>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</si>
  <si>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</si>
  <si>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</si>
  <si>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</si>
  <si>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</si>
  <si>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</si>
  <si>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</si>
  <si>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</si>
  <si>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</si>
  <si>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</si>
  <si>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</si>
  <si>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</si>
  <si>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</si>
  <si>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</si>
  <si>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</si>
  <si>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</si>
  <si>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</si>
  <si>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</si>
  <si>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</si>
  <si>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</si>
  <si>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</si>
  <si>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</si>
  <si>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</si>
  <si>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</si>
  <si>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</si>
  <si>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</si>
  <si>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</si>
  <si>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</si>
  <si>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</si>
  <si>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</si>
  <si>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</si>
  <si>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</si>
  <si>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</si>
  <si>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</si>
  <si>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</si>
  <si>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</si>
  <si>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</si>
  <si>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</si>
  <si>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</si>
  <si>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</si>
  <si>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</si>
  <si>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</si>
  <si>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</si>
  <si>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</si>
  <si>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</si>
  <si>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</si>
  <si>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</si>
  <si>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</si>
  <si>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</si>
  <si>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</si>
  <si>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</si>
  <si>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</si>
  <si>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</si>
  <si>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</si>
  <si>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</si>
  <si>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</si>
  <si>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</si>
  <si>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</si>
  <si>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</si>
  <si>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</si>
  <si>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</si>
  <si>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</si>
  <si>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</si>
  <si>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</si>
  <si>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</si>
  <si>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</si>
  <si>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</si>
  <si>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</si>
  <si>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</si>
  <si>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</si>
  <si>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</si>
  <si>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</si>
  <si>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</si>
  <si>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</si>
  <si>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</si>
  <si>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</si>
  <si>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</si>
  <si>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</si>
  <si>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</si>
  <si>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</si>
  <si>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</si>
  <si>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</si>
  <si>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</si>
  <si>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</si>
  <si>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</si>
  <si>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</si>
  <si>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</si>
  <si>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</si>
  <si>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</si>
  <si>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</si>
  <si>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</si>
  <si>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</si>
  <si>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</si>
  <si>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</si>
  <si>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</si>
  <si>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</si>
  <si>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</si>
  <si>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</si>
  <si>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</si>
  <si>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</si>
  <si>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</si>
  <si>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</si>
  <si>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</si>
  <si>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</si>
  <si>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</si>
  <si>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</si>
  <si>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</si>
  <si>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</si>
  <si>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</si>
  <si>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</si>
  <si>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</si>
  <si>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</si>
  <si>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</si>
  <si>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</si>
  <si>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</si>
  <si>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</si>
  <si>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</si>
  <si>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</si>
  <si>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</si>
  <si>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</si>
  <si>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</si>
  <si>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</si>
  <si>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</si>
  <si>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</si>
  <si>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</si>
  <si>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</si>
  <si>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</si>
  <si>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</si>
  <si>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</si>
  <si>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</si>
  <si>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</si>
  <si>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</si>
  <si>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</si>
  <si>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</si>
  <si>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</si>
  <si>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</si>
  <si>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</si>
  <si>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</si>
  <si>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</si>
  <si>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</si>
  <si>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</si>
  <si>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</si>
  <si>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</si>
  <si>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</si>
  <si>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</si>
  <si>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</si>
  <si>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</si>
  <si>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</si>
  <si>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</si>
  <si>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</si>
  <si>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</si>
  <si>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</si>
  <si>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</si>
  <si>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</si>
  <si>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</si>
  <si>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</si>
  <si>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</si>
  <si>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</si>
  <si>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</si>
  <si>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</si>
  <si>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</si>
  <si>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</si>
  <si>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</si>
  <si>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</si>
  <si>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</si>
  <si>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</si>
  <si>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</si>
  <si>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</si>
  <si>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</si>
  <si>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</si>
  <si>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</si>
  <si>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</si>
  <si>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</si>
  <si>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</si>
  <si>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</si>
  <si>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</si>
  <si>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</si>
  <si>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</si>
  <si>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</si>
  <si>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</si>
  <si>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</si>
  <si>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</si>
  <si>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</si>
  <si>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</si>
  <si>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</si>
  <si>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</si>
  <si>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</si>
  <si>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</si>
  <si>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</si>
  <si>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</si>
  <si>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</si>
  <si>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</si>
  <si>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</si>
  <si>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</si>
  <si>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</si>
  <si>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</si>
  <si>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</si>
  <si>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</si>
  <si>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</si>
  <si>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</si>
  <si>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</si>
  <si>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</si>
  <si>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</si>
  <si>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</si>
  <si>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</si>
  <si>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</si>
  <si>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</si>
  <si>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</si>
  <si>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</si>
  <si>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</si>
  <si>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</si>
  <si>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</si>
  <si>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</si>
  <si>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</si>
  <si>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</si>
  <si>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</si>
  <si>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</si>
  <si>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</si>
  <si>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</si>
  <si>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</si>
  <si>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</si>
  <si>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</si>
  <si>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</si>
  <si>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</si>
  <si>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</si>
  <si>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</si>
  <si>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</si>
  <si>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</si>
  <si>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</si>
  <si>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</si>
  <si>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</si>
  <si>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</si>
  <si>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</si>
  <si>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</si>
  <si>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</si>
  <si>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</si>
  <si>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</si>
  <si>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</si>
  <si>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</si>
  <si>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</si>
  <si>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</si>
  <si>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</si>
  <si>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</si>
  <si>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</si>
  <si>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</si>
  <si>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</si>
  <si>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</si>
  <si>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</si>
  <si>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</si>
  <si>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</si>
  <si>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</si>
  <si>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</si>
  <si>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</si>
  <si>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</si>
  <si>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</si>
  <si>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</si>
  <si>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</si>
  <si>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</si>
  <si>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</si>
  <si>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</si>
  <si>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</si>
  <si>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</si>
  <si>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</si>
  <si>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</si>
  <si>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</si>
  <si>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</si>
  <si>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</si>
  <si>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</si>
  <si>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</si>
  <si>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</si>
  <si>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</si>
  <si>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</si>
  <si>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</si>
  <si>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</si>
  <si>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</si>
  <si>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</si>
  <si>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</si>
  <si>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</si>
  <si>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</si>
  <si>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</si>
  <si>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</si>
  <si>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</si>
  <si>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</si>
  <si>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</si>
  <si>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</si>
  <si>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</si>
  <si>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</si>
  <si>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</si>
  <si>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</si>
  <si>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</si>
  <si>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</si>
  <si>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</si>
  <si>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</si>
  <si>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</si>
  <si>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</si>
  <si>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</si>
  <si>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</si>
  <si>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</si>
  <si>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</si>
  <si>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</si>
  <si>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</si>
  <si>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</si>
  <si>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</si>
  <si>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</si>
  <si>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</si>
  <si>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</si>
  <si>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</si>
  <si>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</si>
  <si>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</si>
  <si>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</si>
  <si>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</si>
  <si>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</si>
  <si>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</si>
  <si>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</si>
  <si>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</si>
  <si>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</si>
  <si>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</si>
  <si>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</si>
  <si>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</si>
  <si>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</si>
  <si>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</si>
  <si>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</si>
  <si>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</si>
  <si>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</si>
  <si>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</si>
  <si>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</si>
  <si>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</si>
  <si>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</si>
  <si>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</si>
  <si>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</si>
  <si>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</si>
  <si>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</si>
  <si>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</si>
  <si>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</si>
  <si>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</si>
  <si>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</si>
  <si>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</si>
  <si>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</si>
  <si>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</si>
  <si>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</si>
  <si>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</si>
  <si>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</si>
  <si>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</si>
  <si>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</si>
  <si>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</si>
  <si>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</si>
  <si>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</si>
  <si>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</si>
  <si>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</si>
  <si>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</si>
  <si>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</si>
  <si>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</si>
  <si>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</si>
  <si>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</si>
  <si>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</si>
  <si>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</si>
  <si>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</si>
  <si>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</si>
  <si>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</si>
  <si>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</si>
  <si>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</si>
  <si>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</si>
  <si>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</si>
  <si>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</si>
  <si>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</si>
  <si>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</si>
  <si>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</si>
  <si>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</si>
  <si>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</si>
  <si>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</si>
  <si>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</si>
  <si>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</si>
  <si>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</si>
  <si>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</si>
  <si>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</si>
  <si>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</si>
  <si>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</si>
  <si>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</si>
  <si>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</si>
  <si>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</si>
  <si>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</si>
  <si>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</si>
  <si>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</si>
  <si>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</si>
  <si>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</si>
  <si>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</si>
  <si>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</si>
  <si>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</si>
  <si>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</si>
  <si>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</si>
  <si>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</si>
  <si>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</si>
  <si>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</si>
  <si>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</si>
  <si>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</si>
  <si>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</si>
  <si>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</si>
  <si>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</si>
  <si>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</si>
  <si>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</si>
  <si>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</si>
  <si>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</si>
  <si>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</si>
  <si>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</si>
  <si>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</si>
  <si>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</si>
  <si>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</si>
  <si>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</si>
  <si>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</si>
  <si>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</si>
  <si>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</si>
  <si>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</si>
  <si>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</si>
  <si>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</si>
  <si>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</si>
  <si>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</si>
  <si>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</si>
  <si>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</si>
  <si>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</si>
  <si>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</si>
  <si>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</si>
  <si>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</si>
  <si>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</si>
  <si>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</si>
  <si>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</si>
  <si>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</si>
  <si>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</si>
  <si>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</si>
  <si>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</si>
  <si>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</si>
  <si>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</si>
  <si>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</si>
  <si>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</si>
  <si>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</si>
  <si>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</si>
  <si>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</si>
  <si>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</si>
  <si>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</si>
  <si>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</si>
  <si>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</si>
  <si>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</si>
  <si>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</si>
  <si>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</si>
  <si>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</si>
  <si>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</si>
  <si>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</si>
  <si>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</si>
  <si>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</si>
  <si>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</si>
  <si>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</si>
  <si>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</si>
  <si>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</si>
  <si>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</si>
  <si>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</si>
  <si>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</si>
  <si>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</si>
  <si>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</si>
  <si>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</si>
  <si>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</si>
  <si>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</si>
  <si>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</si>
  <si>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</si>
  <si>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</si>
  <si>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</si>
  <si>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</si>
  <si>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</si>
  <si>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</si>
  <si>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</si>
  <si>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</si>
  <si>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</si>
  <si>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</si>
  <si>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</si>
  <si>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</si>
  <si>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</si>
  <si>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</si>
  <si>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</si>
  <si>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</si>
  <si>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</si>
  <si>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</si>
  <si>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</si>
  <si>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</si>
  <si>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</si>
  <si>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</si>
  <si>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</si>
  <si>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</si>
  <si>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</si>
  <si>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</si>
  <si>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</si>
  <si>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</si>
  <si>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</si>
  <si>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</si>
  <si>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</si>
  <si>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</si>
  <si>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</si>
  <si>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</si>
  <si>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</si>
  <si>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</si>
  <si>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</si>
  <si>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</si>
  <si>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</si>
  <si>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</si>
  <si>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</si>
  <si>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</si>
  <si>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</si>
  <si>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</si>
  <si>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</si>
  <si>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</si>
  <si>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</si>
  <si>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</si>
  <si>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</si>
  <si>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</si>
  <si>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</si>
  <si>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</si>
  <si>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</si>
  <si>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</si>
  <si>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</si>
  <si>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</si>
  <si>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</si>
  <si>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</si>
  <si>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</si>
  <si>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</si>
  <si>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</si>
  <si>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</si>
  <si>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</si>
  <si>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</si>
  <si>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</si>
  <si>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</si>
  <si>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</si>
  <si>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</si>
  <si>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</si>
  <si>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</si>
  <si>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</si>
  <si>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</si>
  <si>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</si>
  <si>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</si>
  <si>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</si>
  <si>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</si>
  <si>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</si>
  <si>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</si>
  <si>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</si>
  <si>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</si>
  <si>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</si>
  <si>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</si>
  <si>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</si>
  <si>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</si>
  <si>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</si>
  <si>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</si>
  <si>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</si>
  <si>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</si>
  <si>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</si>
  <si>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</si>
  <si>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</si>
  <si>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</si>
  <si>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</si>
  <si>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</si>
  <si>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</si>
  <si>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</si>
  <si>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</si>
  <si>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</si>
  <si>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</si>
  <si>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</si>
  <si>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</si>
  <si>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</si>
  <si>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</si>
  <si>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</si>
  <si>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</si>
  <si>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</si>
  <si>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</si>
  <si>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</si>
  <si>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</si>
  <si>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</si>
  <si>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</si>
  <si>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</si>
  <si>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</si>
  <si>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</si>
  <si>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</si>
  <si>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</si>
  <si>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</si>
  <si>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</si>
  <si>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</si>
  <si>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</si>
  <si>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</si>
  <si>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</si>
  <si>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</si>
  <si>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</si>
  <si>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</si>
  <si>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</si>
  <si>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</si>
  <si>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</si>
  <si>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</si>
  <si>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</si>
  <si>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</si>
  <si>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</si>
  <si>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</si>
  <si>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</si>
  <si>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</si>
  <si>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</si>
  <si>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</si>
  <si>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</si>
  <si>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</si>
  <si>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</si>
  <si>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</si>
  <si>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</si>
  <si>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</si>
  <si>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</si>
  <si>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</si>
  <si>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</si>
  <si>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</si>
  <si>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</si>
  <si>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</si>
  <si>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</si>
  <si>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</si>
  <si>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</si>
  <si>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</si>
  <si>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</si>
  <si>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</si>
  <si>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</si>
  <si>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</si>
  <si>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</si>
  <si>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</si>
  <si>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</si>
  <si>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</si>
  <si>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</si>
  <si>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</si>
  <si>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</si>
  <si>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</si>
  <si>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</si>
  <si>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</si>
  <si>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</si>
  <si>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</si>
  <si>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</si>
  <si>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</si>
  <si>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</si>
  <si>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</si>
  <si>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</si>
  <si>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</si>
  <si>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</si>
  <si>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</si>
  <si>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</si>
  <si>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</si>
  <si>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</si>
  <si>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</si>
  <si>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</si>
  <si>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</si>
  <si>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</si>
  <si>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</si>
  <si>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</si>
  <si>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</si>
  <si>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</si>
  <si>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</si>
  <si>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</si>
  <si>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</si>
  <si>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</si>
  <si>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</si>
  <si>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</si>
  <si>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</si>
  <si>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</si>
  <si>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</si>
  <si>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</si>
  <si>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</si>
  <si>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</si>
  <si>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</si>
  <si>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</si>
  <si>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</si>
  <si>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</si>
  <si>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</si>
  <si>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</si>
  <si>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</si>
  <si>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</si>
  <si>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</si>
  <si>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</si>
  <si>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</si>
  <si>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</si>
  <si>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</si>
  <si>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</si>
  <si>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</si>
  <si>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</si>
  <si>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</si>
  <si>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</si>
  <si>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</si>
  <si>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</si>
  <si>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</si>
  <si>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</si>
  <si>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</si>
  <si>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</si>
  <si>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</si>
  <si>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</si>
  <si>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</si>
  <si>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</si>
  <si>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</si>
  <si>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</si>
  <si>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</si>
  <si>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</si>
  <si>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</si>
  <si>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</si>
  <si>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</si>
  <si>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</si>
  <si>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</si>
  <si>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</si>
  <si>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</si>
  <si>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</si>
  <si>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</si>
  <si>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</si>
  <si>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</si>
  <si>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</si>
  <si>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</si>
  <si>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</si>
  <si>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</si>
  <si>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</si>
  <si>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</si>
  <si>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</si>
  <si>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</si>
  <si>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</si>
  <si>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</si>
  <si>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</si>
  <si>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</si>
  <si>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</si>
  <si>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</si>
  <si>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</si>
  <si>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</si>
  <si>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</si>
  <si>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</si>
  <si>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</si>
  <si>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</si>
  <si>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</si>
  <si>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</si>
  <si>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</si>
  <si>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</si>
  <si>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</si>
  <si>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</si>
  <si>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</si>
  <si>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</si>
  <si>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</si>
  <si>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</si>
  <si>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</si>
  <si>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</si>
  <si>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</si>
  <si>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</si>
  <si>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</si>
  <si>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</si>
  <si>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</si>
  <si>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</si>
  <si>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</si>
  <si>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</si>
  <si>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</si>
  <si>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</si>
  <si>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</si>
  <si>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</si>
  <si>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</si>
  <si>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</si>
  <si>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</si>
  <si>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</si>
  <si>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</si>
  <si>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</si>
  <si>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</si>
  <si>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</si>
  <si>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</si>
  <si>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</si>
  <si>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</si>
  <si>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</si>
  <si>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</si>
  <si>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</si>
  <si>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</si>
  <si>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</si>
  <si>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</si>
  <si>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</si>
  <si>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</si>
  <si>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</si>
  <si>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</si>
  <si>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</si>
  <si>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</si>
  <si>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</si>
  <si>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</si>
  <si>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</si>
  <si>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</si>
  <si>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</si>
  <si>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</si>
  <si>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</si>
  <si>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</si>
  <si>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</si>
  <si>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</si>
  <si>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</si>
  <si>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</si>
  <si>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</si>
  <si>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</si>
  <si>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</si>
  <si>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</si>
  <si>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</si>
  <si>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</si>
  <si>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</si>
  <si>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</si>
  <si>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</si>
  <si>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</si>
  <si>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</si>
  <si>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</si>
  <si>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</si>
  <si>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</si>
  <si>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</si>
  <si>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</si>
  <si>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</si>
  <si>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</si>
  <si>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</si>
  <si>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</si>
  <si>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</si>
  <si>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</si>
  <si>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</si>
  <si>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</si>
  <si>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</si>
  <si>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</si>
  <si>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</si>
  <si>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</si>
  <si>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</si>
  <si>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</si>
  <si>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</si>
  <si>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</si>
  <si>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</si>
  <si>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</si>
  <si>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</si>
  <si>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</si>
  <si>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</si>
  <si>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</si>
  <si>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</si>
  <si>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</si>
  <si>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</si>
  <si>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</si>
  <si>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</si>
  <si>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</si>
  <si>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</si>
  <si>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</si>
  <si>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</si>
  <si>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</si>
  <si>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</si>
  <si>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</si>
  <si>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</si>
  <si>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</si>
  <si>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</si>
  <si>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</si>
  <si>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</si>
  <si>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</si>
  <si>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</si>
  <si>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</si>
  <si>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</si>
  <si>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</si>
  <si>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</si>
  <si>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</si>
  <si>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</si>
  <si>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</si>
  <si>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</si>
  <si>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</si>
  <si>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</si>
  <si>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</si>
  <si>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</si>
  <si>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</si>
  <si>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</si>
  <si>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</si>
  <si>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</si>
  <si>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</si>
  <si>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</si>
  <si>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</si>
  <si>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</si>
  <si>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</si>
  <si>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</si>
  <si>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</si>
  <si>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</si>
  <si>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</si>
  <si>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</si>
  <si>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</si>
  <si>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</si>
  <si>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</si>
  <si>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</si>
  <si>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</si>
  <si>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</si>
  <si>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</si>
  <si>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</si>
  <si>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</si>
  <si>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</si>
  <si>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</si>
  <si>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</si>
  <si>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</si>
  <si>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</si>
  <si>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</si>
  <si>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</si>
  <si>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</si>
  <si>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</si>
  <si>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</si>
  <si>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</si>
  <si>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</si>
  <si>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</si>
  <si>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</si>
  <si>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</si>
  <si>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</si>
  <si>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</si>
  <si>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</si>
  <si>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</si>
  <si>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</si>
  <si>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</si>
  <si>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</si>
  <si>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</si>
  <si>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</si>
  <si>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</si>
  <si>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</si>
  <si>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</si>
  <si>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</si>
  <si>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</si>
  <si>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</si>
  <si>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</si>
  <si>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</si>
  <si>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</si>
  <si>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</si>
  <si>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</si>
  <si>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</si>
  <si>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</si>
  <si>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</si>
  <si>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</si>
  <si>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</si>
  <si>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</si>
  <si>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</si>
  <si>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</si>
  <si>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</si>
  <si>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</si>
  <si>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</si>
  <si>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</si>
  <si>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</si>
  <si>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</si>
  <si>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</si>
  <si>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</si>
  <si>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</si>
  <si>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</si>
  <si>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</si>
  <si>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</si>
  <si>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</si>
  <si>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</si>
  <si>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</si>
  <si>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</si>
  <si>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</si>
  <si>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</si>
  <si>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</si>
  <si>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</si>
  <si>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</si>
  <si>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</si>
  <si>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</si>
  <si>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</si>
  <si>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</si>
  <si>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</si>
  <si>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</si>
  <si>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</si>
  <si>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</si>
  <si>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</si>
  <si>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</si>
  <si>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</si>
  <si>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</si>
  <si>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</si>
  <si>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</si>
  <si>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</si>
  <si>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</si>
  <si>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</si>
  <si>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</si>
  <si>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</si>
  <si>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</si>
  <si>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</si>
  <si>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</si>
  <si>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</si>
  <si>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</si>
  <si>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</si>
  <si>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</si>
  <si>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</si>
  <si>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</si>
  <si>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</si>
  <si>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</si>
  <si>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</si>
  <si>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</si>
  <si>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</si>
  <si>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</si>
  <si>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</si>
  <si>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</si>
  <si>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</si>
  <si>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</si>
  <si>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</si>
  <si>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</si>
  <si>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</si>
  <si>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</si>
  <si>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</si>
  <si>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</si>
  <si>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</si>
  <si>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</si>
  <si>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</si>
  <si>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</si>
  <si>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</si>
  <si>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</si>
  <si>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</si>
  <si>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</si>
  <si>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</si>
  <si>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</si>
  <si>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</si>
  <si>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</si>
  <si>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</si>
  <si>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</si>
  <si>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</si>
  <si>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</si>
  <si>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</si>
  <si>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</si>
  <si>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</si>
  <si>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</si>
  <si>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</si>
  <si>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</si>
  <si>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</si>
  <si>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</si>
  <si>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</si>
  <si>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</si>
  <si>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</si>
  <si>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</si>
  <si>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</si>
  <si>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</si>
  <si>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</si>
  <si>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</si>
  <si>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</si>
  <si>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</si>
  <si>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</si>
  <si>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</si>
  <si>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</si>
  <si>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</si>
  <si>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</si>
  <si>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</si>
  <si>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</si>
  <si>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</si>
  <si>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</si>
  <si>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</si>
  <si>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</si>
  <si>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</si>
  <si>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</si>
  <si>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</si>
  <si>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</si>
  <si>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</si>
  <si>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</si>
  <si>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</si>
  <si>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</si>
  <si>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</si>
  <si>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</si>
  <si>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</si>
  <si>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</si>
  <si>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</si>
  <si>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</si>
  <si>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</si>
  <si>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</si>
  <si>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</si>
  <si>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</si>
  <si>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</si>
  <si>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</si>
  <si>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</si>
  <si>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</si>
  <si>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</si>
  <si>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</si>
  <si>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</si>
  <si>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</si>
  <si>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</si>
  <si>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</si>
  <si>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</si>
  <si>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</si>
  <si>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</si>
  <si>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</si>
  <si>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</si>
  <si>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</si>
  <si>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</si>
  <si>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</si>
  <si>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</si>
  <si>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</si>
  <si>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</si>
  <si>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</si>
  <si>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</si>
  <si>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</si>
  <si>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</si>
  <si>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</si>
  <si>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</si>
  <si>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</si>
  <si>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</si>
  <si>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</si>
  <si>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</si>
  <si>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</si>
  <si>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</si>
  <si>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</si>
  <si>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</si>
  <si>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</si>
  <si>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</si>
  <si>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</si>
  <si>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</si>
  <si>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</si>
  <si>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</si>
  <si>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</si>
  <si>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</si>
  <si>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</si>
  <si>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</si>
  <si>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</si>
  <si>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</si>
  <si>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</si>
  <si>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</si>
  <si>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</si>
  <si>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</si>
  <si>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</si>
  <si>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</si>
  <si>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</si>
  <si>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</si>
  <si>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</si>
  <si>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</si>
  <si>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</si>
  <si>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</si>
  <si>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</si>
  <si>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</si>
  <si>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</si>
  <si>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</si>
  <si>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</si>
  <si>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</si>
  <si>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</si>
  <si>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</si>
  <si>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</si>
  <si>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</si>
  <si>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</si>
  <si>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</si>
  <si>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</si>
  <si>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</si>
  <si>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</si>
  <si>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</si>
  <si>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</si>
  <si>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</si>
  <si>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</si>
  <si>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</si>
  <si>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</si>
  <si>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</si>
  <si>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</si>
  <si>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</si>
  <si>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</si>
  <si>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</si>
  <si>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</si>
  <si>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</si>
  <si>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</si>
  <si>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</si>
  <si>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</si>
  <si>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</si>
  <si>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</si>
  <si>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</si>
  <si>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</si>
  <si>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</si>
  <si>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</si>
  <si>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</si>
  <si>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</si>
  <si>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</si>
  <si>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</si>
  <si>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</si>
  <si>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</si>
  <si>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</si>
  <si>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</si>
  <si>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</si>
  <si>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</si>
  <si>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</si>
  <si>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</si>
  <si>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</si>
  <si>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</si>
  <si>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</si>
  <si>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</si>
  <si>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</si>
  <si>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</si>
  <si>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</si>
  <si>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</si>
  <si>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</si>
  <si>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</si>
  <si>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</si>
  <si>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</si>
  <si>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</si>
  <si>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</si>
  <si>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</si>
  <si>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</si>
  <si>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</si>
  <si>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</si>
  <si>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</si>
  <si>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</si>
  <si>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</si>
  <si>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</si>
  <si>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</si>
  <si>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</si>
  <si>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</si>
  <si>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</si>
  <si>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</si>
  <si>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</si>
  <si>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</si>
  <si>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</si>
  <si>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</si>
  <si>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</si>
  <si>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</si>
  <si>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</si>
  <si>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</si>
  <si>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</si>
  <si>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</si>
  <si>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</si>
  <si>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</si>
  <si>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</si>
  <si>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</si>
  <si>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</si>
  <si>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</si>
  <si>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</si>
  <si>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</si>
  <si>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</si>
  <si>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</si>
  <si>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</si>
  <si>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</si>
  <si>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</si>
  <si>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</si>
  <si>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</si>
  <si>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</si>
  <si>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</si>
  <si>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</si>
  <si>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</si>
  <si>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</si>
  <si>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</si>
  <si>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</si>
  <si>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</si>
  <si>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</si>
  <si>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</si>
  <si>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</si>
  <si>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</si>
  <si>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</si>
  <si>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</si>
  <si>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</si>
  <si>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</si>
  <si>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</si>
  <si>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</si>
  <si>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</si>
  <si>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</si>
  <si>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</si>
  <si>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</si>
  <si>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</si>
  <si>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</si>
  <si>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</si>
  <si>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</si>
  <si>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</si>
  <si>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</si>
  <si>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</si>
  <si>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</si>
  <si>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</si>
  <si>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</si>
  <si>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</si>
  <si>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</si>
  <si>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</si>
  <si>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</si>
  <si>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</si>
  <si>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</si>
  <si>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</si>
  <si>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</si>
  <si>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</si>
  <si>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</si>
  <si>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</si>
  <si>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</si>
  <si>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</si>
  <si>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</si>
  <si>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</si>
  <si>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</si>
  <si>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</si>
  <si>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</si>
  <si>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</si>
  <si>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</si>
  <si>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</si>
  <si>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</si>
  <si>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</si>
  <si>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</si>
  <si>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</si>
  <si>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</si>
  <si>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</si>
  <si>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</si>
  <si>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</si>
  <si>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</si>
  <si>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</si>
  <si>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</si>
  <si>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</si>
  <si>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</si>
  <si>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</si>
  <si>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</si>
  <si>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</si>
  <si>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</si>
  <si>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</si>
  <si>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</si>
  <si>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</si>
  <si>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</si>
  <si>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</si>
  <si>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</si>
  <si>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</si>
  <si>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</si>
  <si>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</si>
  <si>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</si>
  <si>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</si>
  <si>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</si>
  <si>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</si>
  <si>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</si>
  <si>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</si>
  <si>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</si>
  <si>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</si>
  <si>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</si>
  <si>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</si>
  <si>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</si>
  <si>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</si>
  <si>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</si>
  <si>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</si>
  <si>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</si>
  <si>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</si>
  <si>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</si>
  <si>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</si>
  <si>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</si>
  <si>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</si>
  <si>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</si>
  <si>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</si>
  <si>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</si>
  <si>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</si>
  <si>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</si>
  <si>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</si>
  <si>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</si>
  <si>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</si>
  <si>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</si>
  <si>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</si>
  <si>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</si>
  <si>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</si>
  <si>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</si>
  <si>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</si>
  <si>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</si>
  <si>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</si>
  <si>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</si>
  <si>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</si>
  <si>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</si>
  <si>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</si>
  <si>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</si>
  <si>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</si>
  <si>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</si>
  <si>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</si>
  <si>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</si>
  <si>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</si>
  <si>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</si>
  <si>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</si>
  <si>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</si>
  <si>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</si>
  <si>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</si>
  <si>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</si>
  <si>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</si>
  <si>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</si>
  <si>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</si>
  <si>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</si>
  <si>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</si>
  <si>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</si>
  <si>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</si>
  <si>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</si>
  <si>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</si>
  <si>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</si>
  <si>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</si>
  <si>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</si>
  <si>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</si>
  <si>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</si>
  <si>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</si>
  <si>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</si>
  <si>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</si>
  <si>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</si>
  <si>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</si>
  <si>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</si>
  <si>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</si>
  <si>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</si>
  <si>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</si>
  <si>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</si>
  <si>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</si>
  <si>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</si>
  <si>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</si>
  <si>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</si>
  <si>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</si>
  <si>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</si>
  <si>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</si>
  <si>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</si>
  <si>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</si>
  <si>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</si>
  <si>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</si>
  <si>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</si>
  <si>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</si>
  <si>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</si>
  <si>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</si>
  <si>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</si>
  <si>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</si>
  <si>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</si>
  <si>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</si>
  <si>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</si>
  <si>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</si>
  <si>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</si>
  <si>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</si>
  <si>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</si>
  <si>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</si>
  <si>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</si>
  <si>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</si>
  <si>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</si>
  <si>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</si>
  <si>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</si>
  <si>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</si>
  <si>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</si>
  <si>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</si>
  <si>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</si>
  <si>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</si>
  <si>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</si>
  <si>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</si>
  <si>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</si>
  <si>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</si>
  <si>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</si>
  <si>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</si>
  <si>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</si>
  <si>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</si>
  <si>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</si>
  <si>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</si>
  <si>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</si>
  <si>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</si>
  <si>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</si>
  <si>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</si>
  <si>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</si>
  <si>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</si>
  <si>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</si>
  <si>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</si>
  <si>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</si>
  <si>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</si>
  <si>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</si>
  <si>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</si>
  <si>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</si>
  <si>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</si>
  <si>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</si>
  <si>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</si>
  <si>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</si>
  <si>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</si>
  <si>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</si>
  <si>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</si>
  <si>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</si>
  <si>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</si>
  <si>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</si>
  <si>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</si>
  <si>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</si>
  <si>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</si>
  <si>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</si>
  <si>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</si>
  <si>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</si>
  <si>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</si>
  <si>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</si>
  <si>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</si>
  <si>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</si>
  <si>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</si>
  <si>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</si>
  <si>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</si>
  <si>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</si>
  <si>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</si>
  <si>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</si>
  <si>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</si>
  <si>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</si>
  <si>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</si>
  <si>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</si>
  <si>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</si>
  <si>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</si>
  <si>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</si>
  <si>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</si>
  <si>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</si>
  <si>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</si>
  <si>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</si>
  <si>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</si>
  <si>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</si>
  <si>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</si>
  <si>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</si>
  <si>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</si>
  <si>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</si>
  <si>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</si>
  <si>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</si>
  <si>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</si>
  <si>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</si>
  <si>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</si>
  <si>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</si>
  <si>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</si>
  <si>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</si>
  <si>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</si>
  <si>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</si>
  <si>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</si>
  <si>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</si>
  <si>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</si>
  <si>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</si>
  <si>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</si>
  <si>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</si>
  <si>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</si>
  <si>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</si>
  <si>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</si>
  <si>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</si>
  <si>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</si>
  <si>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</si>
  <si>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</si>
  <si>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</si>
  <si>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</si>
  <si>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</si>
  <si>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</si>
  <si>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</si>
  <si>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</si>
  <si>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</si>
  <si>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</si>
  <si>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</si>
  <si>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</si>
  <si>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</si>
  <si>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</si>
  <si>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</si>
  <si>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</si>
  <si>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</si>
  <si>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</si>
  <si>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</si>
  <si>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</si>
  <si>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</si>
  <si>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</si>
  <si>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</si>
  <si>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</si>
  <si>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</si>
  <si>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</si>
  <si>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</si>
  <si>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</si>
  <si>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</si>
  <si>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</si>
  <si>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</si>
  <si>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</si>
  <si>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</si>
  <si>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</si>
  <si>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</si>
  <si>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</si>
  <si>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</si>
  <si>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</si>
  <si>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</si>
  <si>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</si>
  <si>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</si>
  <si>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</si>
  <si>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</si>
  <si>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</si>
  <si>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</si>
  <si>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</si>
  <si>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</si>
  <si>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</si>
  <si>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</si>
  <si>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</si>
  <si>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</si>
  <si>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</si>
  <si>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</si>
  <si>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</si>
  <si>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</si>
  <si>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</si>
  <si>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</si>
  <si>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</si>
  <si>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</si>
  <si>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</si>
  <si>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</si>
  <si>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</si>
  <si>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</si>
  <si>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</si>
  <si>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</si>
  <si>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</si>
  <si>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</si>
  <si>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</si>
  <si>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</si>
  <si>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</si>
  <si>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</si>
  <si>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</si>
  <si>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</si>
  <si>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</si>
  <si>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</si>
  <si>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</si>
  <si>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</si>
  <si>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</si>
  <si>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</si>
  <si>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</si>
  <si>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</si>
  <si>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</si>
  <si>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</si>
  <si>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</si>
  <si>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</si>
  <si>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</si>
  <si>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</si>
  <si>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</si>
  <si>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</si>
  <si>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</si>
  <si>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</si>
  <si>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</si>
  <si>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</si>
  <si>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</si>
  <si>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</si>
  <si>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</si>
  <si>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</si>
  <si>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</si>
  <si>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</si>
  <si>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</si>
  <si>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</si>
  <si>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</si>
  <si>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</si>
  <si>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</si>
  <si>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</si>
  <si>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</si>
  <si>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</si>
  <si>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</si>
  <si>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</si>
  <si>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</si>
  <si>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</si>
  <si>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</si>
  <si>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</si>
  <si>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</si>
  <si>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</si>
  <si>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</si>
  <si>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</si>
  <si>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</si>
  <si>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</si>
  <si>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</si>
  <si>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</si>
  <si>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</si>
  <si>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</si>
  <si>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</si>
  <si>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</si>
  <si>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</si>
  <si>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</si>
  <si>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</si>
  <si>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</si>
  <si>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</si>
  <si>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</si>
  <si>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</si>
  <si>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</si>
  <si>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</si>
  <si>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</si>
  <si>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</si>
  <si>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</si>
  <si>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</si>
  <si>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</si>
  <si>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</si>
  <si>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</si>
  <si>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</si>
  <si>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</si>
  <si>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</si>
  <si>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</si>
  <si>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</si>
  <si>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</si>
  <si>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</si>
  <si>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</si>
  <si>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</si>
  <si>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</si>
  <si>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</si>
  <si>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</si>
  <si>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</si>
  <si>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</si>
  <si>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</si>
  <si>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</si>
  <si>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</si>
  <si>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</si>
  <si>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</si>
  <si>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</si>
  <si>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</si>
  <si>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</si>
  <si>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</si>
  <si>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</si>
  <si>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</si>
  <si>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</si>
  <si>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</si>
  <si>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</si>
  <si>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</si>
  <si>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</si>
  <si>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</si>
  <si>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</si>
  <si>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</si>
  <si>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</si>
  <si>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</si>
  <si>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</si>
  <si>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</si>
  <si>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</si>
  <si>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</si>
  <si>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</si>
  <si>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</si>
  <si>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</si>
  <si>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</si>
  <si>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</si>
  <si>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</si>
  <si>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</si>
  <si>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</si>
  <si>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</si>
  <si>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</si>
  <si>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</si>
  <si>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</si>
  <si>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</si>
  <si>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</si>
  <si>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</si>
  <si>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</si>
  <si>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</si>
  <si>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</si>
  <si>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</si>
  <si>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</si>
  <si>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</si>
  <si>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</si>
  <si>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</si>
  <si>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</si>
  <si>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</si>
  <si>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</si>
  <si>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</si>
  <si>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</si>
  <si>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</si>
  <si>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</si>
  <si>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</si>
  <si>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</si>
  <si>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</si>
  <si>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</si>
  <si>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</si>
  <si>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</si>
  <si>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</si>
  <si>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</si>
  <si>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</si>
  <si>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</si>
  <si>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</si>
  <si>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</si>
  <si>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</si>
  <si>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</si>
  <si>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</si>
  <si>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</si>
  <si>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</si>
  <si>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</si>
  <si>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</si>
  <si>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</si>
  <si>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</si>
  <si>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</si>
  <si>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</si>
  <si>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</si>
  <si>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</si>
  <si>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</si>
  <si>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</si>
  <si>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</si>
  <si>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</si>
  <si>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</si>
  <si>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</si>
  <si>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</si>
  <si>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</si>
  <si>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</si>
  <si>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</si>
  <si>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</si>
  <si>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</si>
  <si>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</si>
  <si>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</si>
  <si>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</si>
  <si>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</si>
  <si>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</si>
  <si>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</si>
  <si>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</si>
  <si>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</si>
  <si>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</si>
  <si>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</si>
  <si>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</si>
  <si>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</si>
  <si>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</si>
  <si>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</si>
  <si>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</si>
  <si>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</si>
  <si>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</si>
  <si>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</si>
  <si>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</si>
  <si>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</si>
  <si>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</si>
  <si>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</si>
  <si>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</si>
  <si>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</si>
  <si>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</si>
  <si>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</si>
  <si>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</si>
  <si>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</si>
  <si>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</si>
  <si>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</si>
  <si>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</si>
  <si>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</si>
  <si>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</si>
  <si>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</si>
  <si>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</si>
  <si>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</si>
  <si>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</si>
  <si>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</si>
  <si>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</si>
  <si>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</si>
  <si>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</si>
  <si>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</si>
  <si>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</si>
  <si>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</si>
  <si>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</si>
  <si>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</si>
  <si>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</si>
  <si>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</si>
  <si>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</si>
  <si>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</si>
  <si>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</si>
  <si>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</si>
  <si>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</si>
  <si>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</si>
  <si>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</si>
  <si>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</si>
  <si>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</si>
  <si>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</si>
  <si>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</si>
  <si>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</si>
  <si>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</si>
  <si>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</si>
  <si>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</si>
  <si>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</si>
  <si>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</si>
  <si>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</si>
  <si>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</si>
  <si>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</si>
  <si>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</si>
  <si>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</si>
  <si>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</si>
  <si>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</si>
  <si>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</si>
  <si>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</si>
  <si>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</si>
  <si>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</si>
  <si>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</si>
  <si>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</si>
  <si>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</si>
  <si>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</si>
  <si>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</si>
  <si>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</si>
  <si>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</si>
  <si>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</si>
  <si>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</si>
  <si>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</si>
  <si>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</si>
  <si>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</si>
  <si>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</si>
  <si>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</si>
  <si>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</si>
  <si>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</si>
  <si>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</si>
  <si>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</si>
  <si>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</si>
  <si>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</si>
  <si>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</si>
  <si>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</si>
  <si>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</si>
  <si>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</si>
  <si>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</si>
  <si>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</si>
  <si>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</si>
  <si>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</si>
  <si>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</si>
  <si>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</si>
  <si>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</si>
  <si>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</si>
  <si>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</si>
  <si>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</si>
  <si>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</si>
  <si>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</si>
  <si>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</si>
  <si>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</si>
  <si>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</si>
  <si>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</si>
  <si>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</si>
  <si>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</si>
  <si>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</si>
  <si>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</si>
  <si>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</si>
  <si>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</si>
  <si>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</si>
  <si>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</si>
  <si>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</si>
  <si>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</si>
  <si>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</si>
  <si>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</si>
  <si>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</si>
  <si>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</si>
  <si>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</si>
  <si>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</si>
  <si>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</si>
  <si>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</si>
  <si>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</si>
  <si>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</si>
  <si>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</si>
  <si>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</si>
  <si>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</si>
  <si>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</si>
  <si>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</si>
  <si>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</si>
  <si>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</si>
  <si>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</si>
  <si>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</si>
  <si>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</si>
  <si>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</si>
  <si>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</si>
  <si>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</si>
  <si>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</si>
  <si>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</si>
  <si>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</si>
  <si>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</si>
  <si>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</si>
  <si>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</si>
  <si>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</si>
  <si>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</si>
  <si>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</si>
  <si>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</si>
  <si>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</si>
  <si>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</si>
  <si>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</si>
  <si>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</si>
  <si>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</si>
  <si>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</si>
  <si>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</si>
  <si>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</si>
  <si>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</si>
  <si>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</si>
  <si>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</si>
  <si>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</si>
  <si>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</si>
  <si>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</si>
  <si>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</si>
  <si>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</si>
  <si>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</si>
  <si>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</si>
  <si>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</si>
  <si>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</si>
  <si>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</si>
  <si>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</si>
  <si>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</si>
  <si>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</si>
  <si>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</si>
  <si>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</si>
  <si>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</si>
  <si>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</si>
  <si>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</si>
  <si>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</si>
  <si>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</si>
  <si>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</si>
  <si>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</si>
  <si>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</si>
  <si>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</si>
  <si>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</si>
  <si>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</si>
  <si>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</si>
  <si>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</si>
  <si>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</si>
  <si>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</si>
  <si>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</si>
  <si>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</si>
  <si>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</si>
  <si>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</si>
  <si>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</si>
  <si>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</si>
  <si>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</si>
  <si>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</si>
  <si>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</si>
  <si>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</si>
  <si>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</si>
  <si>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</si>
  <si>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</si>
  <si>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</si>
  <si>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</si>
  <si>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</si>
  <si>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</si>
  <si>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</si>
  <si>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</si>
  <si>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</si>
  <si>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</si>
  <si>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</si>
  <si>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</si>
  <si>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</si>
  <si>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</si>
  <si>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</si>
  <si>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</si>
  <si>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</si>
  <si>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</si>
  <si>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</si>
  <si>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</si>
  <si>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</si>
  <si>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</si>
  <si>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</si>
  <si>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</si>
  <si>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</si>
  <si>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</si>
  <si>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</si>
  <si>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</si>
  <si>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</si>
  <si>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</si>
  <si>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</si>
  <si>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</si>
  <si>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</si>
  <si>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</si>
  <si>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</si>
  <si>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</si>
  <si>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</si>
  <si>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</si>
  <si>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</si>
  <si>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</si>
  <si>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</si>
  <si>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</si>
  <si>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</si>
  <si>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</si>
  <si>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</si>
  <si>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</si>
  <si>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</si>
  <si>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</si>
  <si>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</si>
  <si>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</si>
  <si>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</si>
  <si>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</si>
  <si>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</si>
  <si>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</si>
  <si>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</si>
  <si>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</si>
  <si>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</si>
  <si>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</si>
  <si>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</si>
  <si>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</si>
  <si>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</si>
  <si>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</si>
  <si>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</si>
  <si>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</si>
  <si>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</si>
  <si>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</si>
  <si>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</si>
  <si>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</si>
  <si>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</si>
  <si>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</si>
  <si>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</si>
  <si>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</si>
  <si>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</si>
  <si>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</si>
  <si>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</si>
  <si>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</si>
  <si>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</si>
  <si>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</si>
  <si>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</si>
  <si>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</si>
  <si>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</si>
  <si>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</si>
  <si>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</si>
  <si>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</si>
  <si>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</si>
  <si>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</si>
  <si>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</si>
  <si>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</si>
  <si>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</si>
  <si>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</si>
  <si>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</si>
  <si>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</si>
  <si>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</si>
  <si>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</si>
  <si>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</si>
  <si>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</si>
  <si>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</si>
  <si>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</si>
  <si>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</si>
  <si>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</si>
  <si>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</si>
  <si>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</si>
  <si>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</si>
  <si>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</si>
  <si>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</si>
  <si>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</si>
  <si>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</si>
  <si>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</si>
  <si>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</si>
  <si>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</si>
  <si>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</si>
  <si>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</si>
  <si>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</si>
  <si>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</si>
  <si>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</si>
  <si>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</si>
  <si>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</si>
  <si>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</si>
  <si>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</si>
  <si>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</si>
  <si>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</si>
  <si>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</si>
  <si>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</si>
  <si>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</si>
  <si>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</si>
  <si>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</si>
  <si>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</si>
  <si>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</si>
  <si>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</si>
  <si>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</si>
  <si>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</si>
  <si>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</si>
  <si>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</si>
  <si>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</si>
  <si>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</si>
  <si>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</si>
  <si>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</si>
  <si>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</si>
  <si>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</si>
  <si>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</si>
  <si>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</si>
  <si>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</si>
  <si>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</si>
  <si>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</si>
  <si>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</si>
  <si>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</si>
  <si>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</si>
  <si>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</si>
  <si>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</si>
  <si>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</si>
  <si>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</si>
  <si>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</si>
  <si>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</si>
  <si>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</si>
  <si>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</si>
  <si>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</si>
  <si>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</si>
  <si>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</si>
  <si>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</si>
  <si>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</si>
  <si>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</si>
  <si>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</si>
  <si>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</si>
  <si>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</si>
  <si>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</si>
  <si>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</si>
  <si>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</si>
  <si>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</si>
  <si>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</si>
  <si>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</si>
  <si>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</si>
  <si>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</si>
  <si>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</si>
  <si>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</si>
  <si>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</si>
  <si>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</si>
  <si>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</si>
  <si>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</si>
  <si>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</si>
  <si>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</si>
  <si>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</si>
  <si>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</si>
  <si>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</si>
  <si>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</si>
  <si>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</si>
  <si>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</si>
  <si>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</si>
  <si>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</si>
  <si>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</si>
  <si>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</si>
  <si>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</si>
  <si>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</si>
  <si>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</si>
  <si>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</si>
  <si>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</si>
  <si>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</si>
  <si>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</si>
  <si>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</si>
  <si>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</si>
  <si>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</si>
  <si>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</si>
  <si>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</si>
  <si>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</si>
  <si>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</si>
  <si>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</si>
  <si>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</si>
  <si>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</si>
  <si>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</si>
  <si>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</si>
  <si>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</si>
  <si>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</si>
  <si>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</si>
  <si>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</si>
  <si>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</si>
  <si>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</si>
  <si>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</si>
  <si>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</si>
  <si>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</si>
  <si>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</si>
  <si>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</si>
  <si>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</si>
  <si>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</si>
  <si>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</si>
  <si>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</si>
  <si>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</si>
  <si>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</si>
  <si>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</si>
  <si>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</si>
  <si>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</si>
  <si>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</si>
  <si>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</si>
  <si>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</si>
  <si>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</si>
  <si>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</si>
  <si>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</si>
  <si>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</si>
  <si>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</si>
  <si>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</si>
  <si>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</si>
  <si>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</si>
  <si>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</si>
  <si>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</si>
  <si>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</si>
  <si>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</si>
  <si>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</si>
  <si>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</si>
  <si>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</si>
  <si>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</si>
  <si>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</si>
  <si>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</si>
  <si>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</si>
  <si>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</si>
  <si>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</si>
  <si>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</si>
  <si>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</si>
  <si>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</si>
  <si>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</si>
  <si>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</si>
  <si>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</si>
  <si>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</si>
  <si>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</si>
  <si>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</si>
  <si>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</si>
  <si>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</si>
  <si>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</si>
  <si>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</si>
  <si>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</si>
  <si>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</si>
  <si>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</si>
  <si>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</si>
  <si>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</si>
  <si>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</si>
  <si>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</si>
  <si>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</si>
  <si>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</si>
  <si>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</si>
  <si>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</si>
  <si>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</si>
  <si>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</si>
  <si>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</si>
  <si>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</si>
  <si>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</si>
  <si>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</si>
  <si>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</si>
  <si>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</si>
  <si>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</si>
  <si>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</si>
  <si>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</si>
  <si>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</si>
  <si>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</si>
  <si>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</si>
  <si>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</si>
  <si>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</si>
  <si>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</si>
  <si>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</si>
  <si>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</si>
  <si>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</si>
  <si>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</si>
  <si>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</si>
  <si>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</si>
  <si>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</si>
  <si>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</si>
  <si>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</si>
  <si>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</si>
  <si>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</si>
  <si>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</si>
  <si>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</si>
  <si>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</si>
  <si>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</si>
  <si>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</si>
  <si>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</si>
  <si>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</si>
  <si>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</si>
  <si>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</si>
  <si>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</si>
  <si>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</si>
  <si>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</si>
  <si>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</si>
  <si>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</si>
  <si>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</si>
  <si>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</si>
  <si>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</si>
  <si>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</si>
  <si>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</si>
  <si>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</si>
  <si>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</si>
  <si>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</si>
  <si>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</si>
  <si>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</si>
  <si>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</si>
  <si>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</si>
  <si>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</si>
  <si>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</si>
  <si>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</si>
  <si>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</si>
  <si>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</si>
  <si>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</si>
  <si>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</si>
  <si>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</si>
  <si>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</si>
  <si>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</si>
  <si>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</si>
  <si>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</si>
  <si>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</si>
  <si>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</si>
  <si>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</si>
  <si>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</si>
  <si>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</si>
  <si>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</si>
  <si>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</si>
  <si>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</si>
  <si>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</si>
  <si>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</si>
  <si>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</si>
  <si>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</si>
  <si>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</si>
  <si>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</si>
  <si>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</si>
  <si>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</si>
  <si>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</si>
  <si>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</si>
  <si>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</si>
  <si>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</si>
  <si>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</si>
  <si>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</si>
  <si>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</si>
  <si>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</si>
  <si>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</si>
  <si>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</si>
  <si>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</si>
  <si>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</si>
  <si>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</si>
  <si>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</si>
  <si>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</si>
  <si>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</si>
  <si>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</si>
  <si>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</si>
  <si>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</si>
  <si>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</si>
  <si>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</si>
  <si>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</si>
  <si>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</si>
  <si>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</si>
  <si>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</si>
  <si>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</si>
  <si>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</si>
  <si>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</si>
  <si>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</si>
  <si>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</si>
  <si>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</si>
  <si>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</si>
  <si>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</si>
  <si>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</si>
  <si>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</si>
  <si>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</si>
  <si>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</si>
  <si>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</si>
  <si>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</si>
  <si>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</si>
  <si>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</si>
  <si>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</si>
  <si>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</si>
  <si>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</si>
  <si>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</si>
  <si>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</si>
  <si>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</si>
  <si>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</si>
  <si>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</si>
  <si>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</si>
  <si>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</si>
  <si>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</si>
  <si>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</si>
  <si>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</si>
  <si>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</si>
  <si>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</si>
  <si>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</si>
  <si>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</si>
  <si>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</si>
  <si>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</si>
  <si>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</si>
  <si>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</si>
  <si>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</si>
  <si>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</si>
  <si>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</si>
  <si>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</si>
  <si>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</si>
  <si>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</si>
  <si>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</si>
  <si>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</si>
  <si>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</si>
  <si>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</si>
  <si>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</si>
  <si>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</si>
  <si>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</si>
  <si>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</si>
  <si>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</si>
  <si>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</si>
  <si>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</si>
  <si>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</si>
  <si>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</si>
  <si>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</si>
  <si>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</si>
  <si>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</si>
  <si>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</si>
  <si>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</si>
  <si>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</si>
  <si>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</si>
  <si>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</si>
  <si>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</si>
  <si>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</si>
  <si>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</si>
  <si>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</si>
  <si>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</si>
  <si>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</si>
  <si>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</si>
  <si>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</si>
  <si>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</si>
  <si>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</si>
  <si>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</si>
  <si>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</si>
  <si>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</si>
  <si>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</si>
  <si>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</si>
  <si>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</si>
  <si>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</si>
  <si>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</si>
  <si>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</si>
  <si>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</si>
  <si>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</si>
  <si>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</si>
  <si>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</si>
  <si>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</si>
  <si>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</si>
  <si>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</si>
  <si>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</si>
  <si>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</si>
  <si>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</si>
  <si>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</si>
  <si>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</si>
  <si>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</si>
  <si>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</si>
  <si>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</si>
  <si>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</si>
  <si>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</si>
  <si>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</si>
  <si>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</si>
  <si>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</si>
  <si>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</si>
  <si>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</si>
  <si>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</si>
  <si>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</si>
  <si>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</si>
  <si>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</si>
  <si>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</si>
  <si>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</si>
  <si>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</si>
  <si>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</si>
  <si>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</si>
  <si>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</si>
  <si>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</si>
  <si>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</si>
  <si>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</si>
  <si>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</si>
  <si>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</si>
  <si>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</si>
  <si>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</si>
  <si>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</si>
  <si>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</si>
  <si>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</si>
  <si>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</si>
  <si>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</si>
  <si>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</si>
  <si>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</si>
  <si>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</si>
  <si>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</si>
  <si>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</si>
  <si>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</si>
  <si>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</si>
  <si>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</si>
  <si>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</si>
  <si>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</si>
  <si>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</si>
  <si>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</si>
  <si>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</si>
  <si>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</si>
  <si>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</si>
  <si>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</si>
  <si>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</si>
  <si>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</si>
  <si>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</si>
  <si>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</si>
  <si>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</si>
  <si>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</si>
  <si>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</si>
  <si>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</si>
  <si>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</si>
  <si>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</si>
  <si>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</si>
  <si>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</si>
  <si>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</si>
  <si>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</si>
  <si>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</si>
  <si>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</si>
  <si>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</si>
  <si>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</si>
  <si>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</si>
  <si>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</si>
  <si>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</si>
  <si>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</si>
  <si>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</si>
  <si>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</si>
  <si>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</si>
  <si>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</si>
  <si>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</si>
  <si>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</si>
  <si>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</si>
  <si>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</si>
  <si>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</si>
  <si>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</si>
  <si>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</si>
  <si>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</si>
  <si>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</si>
  <si>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</si>
  <si>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</si>
  <si>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</si>
  <si>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</si>
  <si>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</si>
  <si>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</si>
  <si>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</si>
  <si>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</si>
  <si>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</si>
  <si>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</si>
  <si>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</si>
  <si>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</si>
  <si>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</si>
  <si>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</si>
  <si>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</si>
  <si>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</si>
  <si>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</si>
  <si>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</si>
  <si>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</si>
  <si>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</si>
  <si>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</si>
  <si>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</si>
  <si>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</si>
  <si>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</si>
  <si>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</si>
  <si>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</si>
  <si>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</si>
  <si>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</si>
  <si>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</si>
  <si>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</si>
  <si>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</si>
  <si>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</si>
  <si>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</si>
  <si>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</si>
  <si>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</si>
  <si>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</si>
  <si>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</si>
  <si>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</si>
  <si>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</si>
  <si>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</si>
  <si>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</si>
  <si>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</si>
  <si>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</si>
  <si>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</si>
  <si>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</si>
  <si>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</si>
  <si>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</si>
  <si>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</si>
  <si>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</si>
  <si>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</si>
  <si>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</si>
  <si>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</si>
  <si>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</si>
  <si>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</si>
  <si>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</si>
  <si>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</si>
  <si>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</si>
  <si>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</si>
  <si>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</si>
  <si>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</si>
  <si>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</si>
  <si>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</si>
  <si>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</si>
  <si>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</si>
  <si>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</si>
  <si>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</si>
  <si>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</si>
  <si>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</si>
  <si>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</si>
  <si>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</si>
  <si>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</si>
  <si>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</si>
  <si>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</si>
  <si>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</si>
  <si>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</si>
  <si>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</si>
  <si>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</si>
  <si>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</si>
  <si>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</si>
  <si>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</si>
  <si>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</si>
  <si>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</si>
  <si>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</si>
  <si>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</si>
  <si>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</si>
  <si>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</si>
  <si>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</si>
  <si>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</si>
  <si>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</si>
  <si>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</si>
  <si>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</si>
  <si>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</si>
  <si>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</si>
  <si>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</si>
  <si>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</si>
  <si>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</si>
  <si>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</si>
  <si>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</si>
  <si>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</si>
  <si>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</si>
  <si>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</si>
  <si>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</si>
  <si>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</si>
  <si>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</si>
  <si>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</si>
  <si>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</si>
  <si>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</si>
  <si>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</si>
  <si>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</si>
  <si>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</si>
  <si>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</si>
  <si>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</si>
  <si>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</si>
  <si>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</si>
  <si>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</si>
  <si>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</si>
  <si>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</si>
  <si>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</si>
  <si>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</si>
  <si>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</si>
  <si>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</si>
  <si>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</si>
  <si>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</si>
  <si>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</si>
  <si>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</si>
  <si>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</si>
  <si>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</si>
  <si>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</si>
  <si>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</si>
  <si>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</si>
  <si>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</si>
  <si>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</si>
  <si>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</si>
  <si>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</si>
  <si>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</si>
  <si>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</si>
  <si>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</si>
  <si>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</si>
  <si>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</si>
  <si>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</si>
  <si>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</si>
  <si>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</si>
  <si>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</si>
  <si>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</si>
  <si>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</si>
  <si>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</si>
  <si>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</si>
  <si>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</si>
  <si>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</si>
  <si>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</si>
  <si>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</si>
  <si>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</si>
  <si>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</si>
  <si>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</si>
  <si>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</si>
  <si>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</si>
  <si>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</si>
  <si>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</si>
  <si>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</si>
  <si>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</si>
  <si>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</si>
  <si>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</si>
  <si>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</si>
  <si>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</si>
  <si>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</si>
  <si>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</si>
  <si>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</si>
  <si>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</si>
  <si>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</si>
  <si>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</si>
  <si>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</si>
  <si>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</si>
  <si>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</si>
  <si>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</si>
  <si>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</si>
  <si>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</si>
  <si>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</si>
  <si>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</si>
  <si>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</si>
  <si>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</si>
  <si>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</si>
  <si>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</si>
  <si>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</si>
  <si>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</si>
  <si>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</si>
  <si>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</si>
  <si>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</si>
  <si>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</si>
  <si>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</si>
  <si>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</si>
  <si>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</si>
  <si>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</si>
  <si>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</si>
  <si>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</si>
  <si>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</si>
  <si>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</si>
  <si>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</si>
  <si>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</si>
  <si>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</si>
  <si>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</si>
  <si>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</si>
  <si>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</si>
  <si>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</si>
  <si>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</si>
  <si>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</si>
  <si>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</si>
  <si>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</si>
  <si>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</si>
  <si>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</si>
  <si>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</si>
  <si>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</si>
  <si>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</si>
  <si>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</si>
  <si>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</si>
  <si>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</si>
  <si>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</si>
  <si>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</si>
  <si>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</si>
  <si>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</si>
  <si>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</si>
  <si>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</si>
  <si>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</si>
  <si>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</si>
  <si>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</si>
  <si>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</si>
  <si>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</si>
  <si>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</si>
  <si>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</si>
  <si>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</si>
  <si>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</si>
  <si>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</si>
  <si>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</si>
  <si>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</si>
  <si>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</si>
  <si>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</si>
  <si>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</si>
  <si>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</si>
  <si>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</si>
  <si>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</si>
  <si>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</si>
  <si>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</si>
  <si>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</si>
  <si>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</si>
  <si>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</si>
  <si>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</si>
  <si>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</si>
  <si>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</si>
  <si>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</si>
  <si>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</si>
  <si>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</si>
  <si>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</si>
  <si>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</si>
  <si>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</si>
  <si>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</si>
  <si>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</si>
  <si>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</si>
  <si>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</si>
  <si>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</si>
  <si>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</si>
  <si>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</si>
  <si>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</si>
  <si>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</si>
  <si>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</si>
  <si>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</si>
  <si>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</si>
  <si>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</si>
  <si>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</si>
  <si>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</si>
  <si>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</si>
  <si>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</si>
  <si>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</si>
  <si>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</si>
  <si>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</si>
  <si>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</si>
  <si>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</si>
  <si>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</si>
  <si>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</si>
  <si>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</si>
  <si>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</si>
  <si>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</si>
  <si>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</si>
  <si>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</si>
  <si>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</si>
  <si>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</si>
  <si>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</si>
  <si>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</si>
  <si>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</si>
  <si>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</si>
  <si>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</si>
  <si>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</si>
  <si>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</si>
  <si>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</si>
  <si>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</si>
  <si>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</si>
  <si>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</si>
  <si>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</si>
  <si>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</si>
  <si>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</si>
  <si>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</si>
  <si>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</si>
  <si>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</si>
  <si>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</si>
  <si>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</si>
  <si>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</si>
  <si>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</si>
  <si>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</si>
  <si>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</si>
  <si>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</si>
  <si>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</si>
  <si>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</si>
  <si>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</si>
  <si>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</si>
  <si>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</si>
  <si>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</si>
  <si>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</si>
  <si>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</si>
  <si>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</si>
  <si>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</si>
  <si>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</si>
  <si>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</si>
  <si>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</si>
  <si>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</si>
  <si>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</si>
  <si>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</si>
  <si>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</si>
  <si>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</si>
  <si>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</si>
  <si>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</si>
  <si>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</si>
  <si>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</si>
  <si>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</si>
  <si>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</si>
  <si>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</si>
  <si>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</si>
  <si>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</si>
  <si>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</si>
  <si>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</si>
  <si>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</si>
  <si>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</si>
  <si>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</si>
  <si>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</si>
  <si>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</si>
  <si>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</si>
  <si>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</si>
  <si>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</si>
  <si>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</si>
  <si>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</si>
  <si>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</si>
  <si>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</si>
  <si>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</si>
  <si>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</si>
  <si>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</si>
  <si>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</si>
  <si>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</si>
  <si>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</si>
  <si>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</si>
  <si>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</si>
  <si>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</si>
  <si>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</si>
  <si>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</si>
  <si>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</si>
  <si>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</si>
  <si>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</si>
  <si>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</si>
  <si>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</si>
  <si>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</si>
  <si>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</si>
  <si>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</si>
  <si>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</si>
  <si>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</si>
  <si>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</si>
  <si>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</si>
  <si>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</si>
  <si>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</si>
  <si>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</si>
  <si>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</si>
  <si>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</si>
  <si>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</si>
  <si>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</si>
  <si>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</si>
  <si>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</si>
  <si>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</si>
  <si>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</si>
  <si>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</si>
  <si>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</si>
  <si>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</si>
  <si>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</si>
  <si>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</si>
  <si>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</si>
  <si>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</si>
  <si>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</si>
  <si>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</si>
  <si>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</si>
  <si>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</si>
  <si>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</si>
  <si>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</si>
  <si>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</si>
  <si>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</si>
  <si>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</si>
  <si>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</si>
  <si>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</si>
  <si>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</si>
  <si>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</si>
  <si>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</si>
  <si>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</si>
  <si>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</si>
  <si>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</si>
  <si>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</si>
  <si>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</si>
  <si>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</si>
  <si>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</si>
  <si>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</si>
  <si>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</si>
  <si>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</si>
  <si>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</si>
  <si>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</si>
  <si>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</si>
  <si>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</si>
  <si>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</si>
  <si>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</si>
  <si>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</si>
  <si>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</si>
  <si>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</si>
  <si>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</si>
  <si>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</si>
  <si>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</si>
  <si>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</si>
  <si>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</si>
  <si>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</si>
  <si>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</si>
  <si>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</si>
  <si>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</si>
  <si>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</si>
  <si>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</si>
  <si>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</si>
  <si>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</si>
  <si>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</si>
  <si>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</si>
  <si>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</si>
  <si>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</si>
  <si>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</si>
  <si>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</si>
  <si>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</si>
  <si>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</si>
  <si>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</si>
  <si>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</si>
  <si>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</si>
  <si>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</si>
  <si>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</si>
  <si>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</si>
  <si>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</si>
  <si>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</si>
  <si>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</si>
  <si>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</si>
  <si>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</si>
  <si>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</si>
  <si>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</si>
  <si>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</si>
  <si>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</si>
  <si>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</si>
  <si>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</si>
  <si>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</si>
  <si>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</si>
  <si>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</si>
  <si>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</si>
  <si>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</si>
  <si>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</si>
  <si>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</si>
  <si>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</si>
  <si>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</si>
  <si>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</si>
  <si>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</si>
  <si>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</si>
  <si>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</si>
  <si>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</si>
  <si>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</si>
  <si>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</si>
  <si>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</si>
  <si>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</si>
  <si>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</si>
  <si>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</si>
  <si>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</si>
  <si>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</si>
  <si>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</si>
  <si>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</si>
  <si>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</si>
  <si>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</si>
  <si>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</si>
  <si>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</si>
  <si>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</si>
  <si>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</si>
  <si>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</si>
  <si>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</si>
  <si>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</si>
  <si>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</si>
  <si>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</si>
  <si>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</si>
  <si>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</si>
  <si>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</si>
  <si>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</si>
  <si>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</si>
  <si>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</si>
  <si>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</si>
  <si>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</si>
  <si>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</si>
  <si>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</si>
  <si>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</si>
  <si>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</si>
  <si>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</si>
  <si>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</si>
  <si>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</si>
  <si>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</si>
  <si>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</si>
  <si>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</si>
  <si>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</si>
  <si>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</si>
  <si>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</si>
  <si>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</si>
  <si>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</si>
  <si>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</si>
  <si>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</si>
  <si>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</si>
  <si>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</si>
  <si>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</si>
  <si>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</si>
  <si>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</si>
  <si>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</si>
  <si>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</si>
  <si>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</si>
  <si>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</si>
  <si>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</si>
  <si>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</si>
  <si>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</si>
  <si>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</si>
  <si>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</si>
  <si>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</si>
  <si>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</si>
  <si>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</si>
  <si>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</si>
  <si>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</si>
  <si>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</si>
  <si>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</si>
  <si>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</si>
  <si>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</si>
  <si>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</si>
  <si>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</si>
  <si>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</si>
  <si>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</si>
  <si>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</si>
  <si>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</si>
  <si>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</si>
  <si>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</si>
  <si>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</si>
  <si>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</si>
  <si>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</si>
  <si>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</si>
  <si>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</si>
  <si>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</si>
  <si>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</si>
  <si>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</si>
  <si>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</si>
  <si>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</si>
  <si>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</si>
  <si>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</si>
  <si>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</si>
  <si>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</si>
  <si>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</si>
  <si>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</si>
  <si>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</si>
  <si>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</si>
  <si>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</si>
  <si>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</si>
  <si>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</si>
  <si>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</si>
  <si>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</si>
  <si>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</si>
  <si>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</si>
  <si>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</si>
  <si>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</si>
  <si>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</si>
  <si>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</si>
  <si>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</si>
  <si>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</si>
  <si>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</si>
  <si>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</si>
  <si>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</si>
  <si>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</si>
  <si>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</si>
  <si>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</si>
  <si>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</si>
  <si>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</si>
  <si>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</si>
  <si>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</si>
  <si>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</si>
  <si>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</si>
  <si>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</si>
  <si>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</si>
  <si>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</si>
  <si>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</si>
  <si>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</si>
  <si>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</si>
  <si>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</si>
  <si>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</si>
  <si>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</si>
  <si>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</si>
  <si>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</si>
  <si>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</si>
  <si>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</si>
  <si>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</si>
  <si>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</si>
  <si>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</si>
  <si>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</si>
  <si>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</si>
  <si>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</si>
  <si>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</si>
  <si>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</si>
  <si>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</si>
  <si>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</si>
  <si>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</si>
  <si>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</si>
  <si>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</si>
  <si>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</si>
  <si>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</si>
  <si>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</si>
  <si>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</si>
  <si>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</si>
  <si>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</si>
  <si>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</si>
  <si>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</si>
  <si>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</si>
  <si>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</si>
  <si>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</si>
  <si>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</si>
  <si>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</si>
  <si>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</si>
  <si>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</si>
  <si>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</si>
  <si>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</si>
  <si>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</si>
  <si>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</si>
  <si>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</si>
  <si>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</si>
  <si>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</si>
  <si>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</si>
  <si>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</si>
  <si>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</si>
  <si>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</si>
  <si>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</si>
  <si>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</si>
  <si>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</si>
  <si>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</si>
  <si>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</si>
  <si>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</si>
  <si>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</si>
  <si>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</si>
  <si>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</si>
  <si>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</si>
  <si>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</si>
  <si>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</si>
  <si>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</si>
  <si>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</si>
  <si>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</si>
  <si>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</si>
  <si>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</si>
  <si>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</si>
  <si>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</si>
  <si>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</si>
  <si>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</si>
  <si>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</si>
  <si>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</si>
  <si>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</si>
  <si>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</si>
  <si>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</si>
  <si>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</si>
  <si>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</si>
  <si>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</si>
  <si>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</si>
  <si>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</si>
  <si>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</si>
  <si>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</si>
  <si>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</si>
  <si>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</si>
  <si>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</si>
  <si>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</si>
  <si>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</si>
  <si>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</si>
  <si>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</si>
  <si>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</si>
  <si>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</si>
  <si>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</si>
  <si>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</si>
  <si>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</si>
  <si>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</si>
  <si>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</si>
  <si>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</si>
  <si>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</si>
  <si>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</si>
  <si>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</si>
  <si>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</si>
  <si>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</si>
  <si>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</si>
  <si>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</si>
  <si>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</si>
  <si>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</si>
  <si>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</si>
  <si>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</si>
  <si>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</si>
  <si>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</si>
  <si>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</si>
  <si>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</si>
  <si>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</si>
  <si>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</si>
  <si>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</si>
  <si>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</si>
  <si>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</si>
  <si>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</si>
  <si>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</si>
  <si>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</si>
  <si>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</si>
  <si>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</si>
  <si>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</si>
  <si>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</si>
  <si>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</si>
  <si>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</si>
  <si>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</si>
  <si>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</si>
  <si>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</si>
  <si>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</si>
  <si>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</si>
  <si>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</si>
  <si>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</si>
  <si>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</si>
  <si>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</si>
  <si>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</si>
  <si>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</si>
  <si>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</si>
  <si>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</si>
  <si>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</si>
  <si>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</si>
  <si>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</si>
  <si>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</si>
  <si>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</si>
  <si>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</si>
  <si>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</si>
  <si>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</si>
  <si>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</si>
  <si>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</si>
  <si>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</si>
  <si>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</si>
  <si>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</si>
  <si>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</si>
  <si>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</si>
  <si>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</si>
  <si>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</si>
  <si>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</si>
  <si>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</si>
  <si>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</si>
  <si>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</si>
  <si>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</si>
  <si>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</si>
  <si>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</si>
  <si>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</si>
  <si>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</si>
  <si>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</si>
  <si>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</si>
  <si>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</si>
  <si>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</si>
  <si>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</si>
  <si>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</si>
  <si>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</si>
  <si>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</si>
  <si>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</si>
  <si>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</si>
  <si>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</si>
  <si>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</si>
  <si>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</si>
  <si>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</si>
  <si>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</si>
  <si>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</si>
  <si>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</si>
  <si>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</si>
  <si>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</si>
  <si>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</si>
  <si>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</si>
  <si>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</si>
  <si>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</si>
  <si>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</si>
  <si>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</si>
  <si>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</si>
  <si>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</si>
  <si>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</si>
  <si>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</si>
  <si>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</si>
  <si>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</si>
  <si>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</si>
  <si>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</si>
  <si>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</si>
  <si>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</si>
  <si>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</si>
  <si>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</si>
  <si>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</si>
  <si>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</si>
  <si>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</si>
  <si>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</si>
  <si>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</si>
  <si>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</si>
  <si>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</si>
  <si>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</si>
  <si>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</si>
  <si>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</si>
  <si>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</si>
  <si>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</si>
  <si>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</si>
  <si>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</si>
  <si>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</si>
  <si>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</si>
  <si>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</si>
  <si>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</si>
  <si>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</si>
  <si>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</si>
  <si>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</si>
  <si>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</si>
  <si>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</si>
  <si>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</si>
  <si>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</si>
  <si>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</si>
  <si>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</si>
  <si>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</si>
  <si>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</si>
  <si>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</si>
  <si>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</si>
  <si>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</si>
  <si>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</si>
  <si>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</si>
  <si>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</si>
  <si>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</si>
  <si>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</si>
  <si>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</si>
  <si>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</si>
  <si>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</si>
  <si>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</si>
  <si>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</si>
  <si>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</si>
  <si>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</si>
  <si>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</si>
  <si>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</si>
  <si>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</si>
  <si>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</si>
  <si>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</si>
  <si>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</si>
  <si>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</si>
  <si>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</si>
  <si>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</si>
  <si>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</si>
  <si>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</si>
  <si>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</si>
  <si>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</si>
  <si>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</si>
  <si>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</si>
  <si>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</si>
  <si>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</si>
  <si>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</si>
  <si>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</si>
  <si>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</si>
  <si>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</si>
  <si>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</si>
  <si>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</si>
  <si>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</si>
  <si>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</si>
  <si>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</si>
  <si>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</si>
  <si>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</si>
  <si>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</si>
  <si>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</si>
  <si>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</si>
  <si>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</si>
  <si>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</si>
  <si>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</si>
  <si>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</si>
  <si>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</si>
  <si>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</si>
  <si>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</si>
  <si>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</si>
  <si>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</si>
  <si>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</si>
  <si>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</si>
  <si>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</si>
  <si>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</si>
  <si>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</si>
  <si>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</si>
  <si>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</si>
  <si>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</si>
  <si>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</si>
  <si>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</si>
  <si>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</si>
  <si>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</si>
  <si>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</si>
  <si>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</si>
  <si>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</si>
  <si>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</si>
  <si>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</si>
  <si>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</si>
  <si>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</si>
  <si>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</si>
  <si>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</si>
  <si>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</si>
  <si>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</si>
  <si>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</si>
  <si>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</si>
  <si>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</si>
  <si>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</si>
  <si>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</si>
  <si>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</si>
  <si>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</si>
  <si>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</si>
  <si>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</si>
  <si>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</si>
  <si>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</si>
  <si>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</si>
  <si>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</si>
  <si>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</si>
  <si>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</si>
  <si>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</si>
  <si>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</si>
  <si>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</si>
  <si>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</si>
  <si>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</si>
  <si>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</si>
  <si>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</si>
  <si>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</si>
  <si>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</si>
  <si>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</si>
  <si>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</si>
  <si>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</si>
  <si>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</si>
  <si>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</si>
  <si>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</si>
  <si>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</si>
  <si>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</si>
  <si>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</si>
  <si>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</si>
  <si>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</si>
  <si>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</si>
  <si>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</si>
  <si>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</si>
  <si>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</si>
  <si>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</si>
  <si>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</si>
  <si>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</si>
  <si>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</si>
  <si>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</si>
  <si>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</si>
  <si>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</si>
  <si>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</si>
  <si>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</si>
  <si>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</si>
  <si>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</si>
  <si>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</si>
  <si>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</si>
  <si>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</si>
  <si>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</si>
  <si>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</si>
  <si>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</si>
  <si>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</si>
  <si>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</si>
  <si>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</si>
  <si>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</si>
  <si>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</si>
  <si>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</si>
  <si>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</si>
  <si>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</si>
  <si>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</si>
  <si>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</si>
  <si>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</si>
  <si>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</si>
  <si>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</si>
  <si>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</si>
  <si>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</si>
  <si>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</si>
  <si>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</si>
  <si>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</si>
  <si>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</si>
  <si>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</si>
  <si>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</si>
  <si>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</si>
  <si>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</si>
  <si>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</si>
  <si>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</si>
  <si>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</si>
  <si>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</si>
  <si>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</si>
  <si>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</si>
  <si>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</si>
  <si>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</si>
  <si>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</si>
  <si>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</si>
  <si>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</si>
  <si>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</si>
  <si>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</si>
  <si>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</si>
  <si>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</si>
  <si>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</si>
  <si>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</si>
  <si>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</si>
  <si>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</si>
  <si>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</si>
  <si>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</si>
  <si>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</si>
  <si>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</si>
  <si>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</si>
  <si>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</si>
  <si>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</si>
  <si>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</si>
  <si>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</si>
  <si>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</si>
  <si>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</si>
  <si>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</si>
  <si>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</si>
  <si>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</si>
  <si>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</si>
  <si>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</si>
  <si>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</si>
  <si>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</si>
  <si>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</si>
  <si>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</si>
  <si>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</si>
  <si>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</si>
  <si>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</si>
  <si>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</si>
  <si>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</si>
  <si>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</si>
  <si>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</si>
  <si>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</si>
  <si>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</si>
  <si>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</si>
  <si>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</si>
  <si>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</si>
  <si>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</si>
  <si>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</si>
  <si>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</si>
  <si>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</si>
  <si>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</si>
  <si>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</si>
  <si>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</si>
  <si>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</si>
  <si>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</si>
  <si>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</si>
  <si>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</si>
  <si>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</si>
  <si>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</si>
  <si>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</si>
  <si>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</si>
  <si>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</si>
  <si>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</si>
  <si>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</si>
  <si>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</si>
  <si>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</si>
  <si>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</si>
  <si>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</si>
  <si>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</si>
  <si>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</si>
  <si>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</si>
  <si>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</si>
  <si>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</si>
  <si>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</si>
  <si>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</si>
  <si>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</si>
  <si>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</si>
  <si>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</si>
  <si>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</si>
  <si>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</si>
  <si>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</si>
  <si>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</si>
  <si>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</si>
  <si>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</si>
  <si>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</si>
  <si>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</si>
  <si>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</si>
  <si>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</si>
  <si>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</si>
  <si>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</si>
  <si>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</si>
  <si>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</si>
  <si>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</si>
  <si>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</si>
  <si>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</si>
  <si>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</si>
  <si>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</si>
  <si>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</si>
  <si>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</si>
  <si>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</si>
  <si>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</si>
  <si>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</si>
  <si>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</si>
  <si>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</si>
  <si>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</si>
  <si>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</si>
  <si>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</si>
  <si>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</si>
  <si>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</si>
  <si>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</si>
  <si>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</si>
  <si>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</si>
  <si>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</si>
  <si>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</si>
  <si>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</si>
  <si>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</si>
  <si>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</si>
  <si>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</si>
  <si>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</si>
  <si>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</si>
  <si>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</si>
  <si>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</si>
  <si>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</si>
  <si>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</si>
  <si>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</si>
  <si>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</si>
  <si>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</si>
  <si>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</si>
  <si>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</si>
  <si>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</si>
  <si>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</si>
  <si>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</si>
  <si>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</si>
  <si>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</si>
  <si>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</si>
  <si>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</si>
  <si>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</si>
  <si>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</si>
  <si>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</si>
  <si>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</si>
  <si>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</si>
  <si>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</si>
  <si>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</si>
  <si>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</si>
  <si>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</si>
  <si>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</si>
  <si>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</si>
  <si>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</si>
  <si>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</si>
  <si>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</si>
  <si>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</si>
  <si>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</si>
  <si>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</si>
  <si>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</si>
  <si>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</si>
  <si>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</si>
  <si>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</si>
  <si>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</si>
  <si>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</si>
  <si>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</si>
  <si>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</si>
  <si>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</si>
  <si>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</si>
  <si>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</si>
  <si>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</si>
  <si>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</si>
  <si>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</si>
  <si>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</si>
  <si>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</si>
  <si>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</si>
  <si>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</si>
  <si>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</si>
  <si>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</si>
  <si>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</si>
  <si>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</si>
  <si>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</si>
  <si>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</si>
  <si>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</si>
  <si>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</si>
  <si>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</si>
  <si>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</si>
  <si>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</si>
  <si>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</si>
  <si>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</si>
  <si>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</si>
  <si>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</si>
  <si>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</si>
  <si>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</si>
  <si>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</si>
  <si>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</si>
  <si>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</si>
  <si>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</si>
  <si>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</si>
  <si>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</si>
  <si>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</si>
  <si>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</si>
  <si>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</si>
  <si>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</si>
  <si>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</si>
  <si>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</si>
  <si>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</si>
  <si>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</si>
  <si>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</si>
  <si>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</si>
  <si>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</si>
  <si>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</si>
  <si>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</si>
  <si>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</si>
  <si>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</si>
  <si>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</si>
  <si>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</si>
  <si>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</si>
  <si>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</si>
  <si>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</si>
  <si>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</si>
  <si>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</si>
  <si>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</si>
  <si>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</si>
  <si>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</si>
  <si>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</si>
  <si>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</si>
  <si>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</si>
  <si>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</si>
  <si>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</si>
  <si>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</si>
  <si>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</si>
  <si>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</si>
  <si>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</si>
  <si>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</si>
  <si>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</si>
  <si>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</si>
  <si>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</si>
  <si>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</si>
  <si>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</si>
  <si>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</si>
  <si>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</si>
  <si>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</si>
  <si>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</si>
  <si>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</si>
  <si>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</si>
  <si>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</si>
  <si>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</si>
  <si>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</si>
  <si>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</si>
  <si>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</si>
  <si>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</si>
  <si>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</si>
  <si>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</si>
  <si>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</si>
  <si>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</si>
  <si>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</si>
  <si>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</si>
  <si>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</si>
  <si>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</si>
  <si>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</si>
  <si>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</si>
  <si>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</si>
  <si>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</si>
  <si>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</si>
  <si>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</si>
  <si>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</si>
  <si>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</si>
  <si>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</si>
  <si>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</si>
  <si>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</si>
  <si>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</si>
  <si>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</si>
  <si>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</si>
  <si>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</si>
  <si>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</si>
  <si>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</si>
  <si>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</si>
  <si>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</si>
  <si>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</si>
  <si>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</si>
  <si>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</si>
  <si>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</si>
  <si>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</si>
  <si>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</si>
  <si>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</si>
  <si>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</si>
  <si>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</si>
  <si>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</si>
  <si>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</si>
  <si>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</si>
  <si>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</si>
  <si>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</si>
  <si>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</si>
  <si>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</si>
  <si>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</si>
  <si>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</si>
  <si>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</si>
  <si>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</si>
  <si>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</si>
  <si>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</si>
  <si>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</si>
  <si>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</si>
  <si>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</si>
  <si>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</si>
  <si>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</si>
  <si>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</si>
  <si>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</si>
  <si>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</si>
  <si>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</si>
  <si>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</si>
  <si>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</si>
  <si>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</si>
  <si>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</si>
  <si>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</si>
  <si>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</si>
  <si>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</si>
  <si>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</si>
  <si>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</si>
  <si>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</si>
  <si>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</si>
  <si>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</si>
  <si>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</si>
  <si>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</si>
  <si>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</si>
  <si>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</si>
  <si>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</si>
  <si>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</si>
  <si>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</si>
  <si>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</si>
  <si>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</si>
  <si>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</si>
  <si>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</si>
  <si>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</si>
  <si>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</si>
  <si>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</si>
  <si>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</si>
  <si>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</si>
  <si>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</si>
  <si>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</si>
  <si>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</si>
  <si>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</si>
  <si>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</si>
  <si>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</si>
  <si>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</si>
  <si>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</si>
  <si>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</si>
  <si>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</si>
  <si>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</si>
  <si>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</si>
  <si>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</si>
  <si>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</si>
  <si>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</si>
  <si>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</si>
  <si>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</si>
  <si>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</si>
  <si>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</si>
  <si>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</si>
  <si>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</si>
  <si>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</si>
  <si>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</si>
  <si>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</si>
  <si>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</si>
  <si>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</si>
  <si>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</si>
  <si>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</si>
  <si>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</si>
  <si>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</si>
  <si>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</si>
  <si>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</si>
  <si>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</si>
  <si>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</si>
  <si>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</si>
  <si>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</si>
  <si>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</si>
  <si>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</si>
  <si>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</si>
  <si>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</si>
  <si>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</si>
  <si>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</si>
  <si>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</si>
  <si>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</si>
  <si>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</si>
  <si>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</si>
  <si>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</si>
  <si>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</si>
  <si>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</si>
  <si>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</si>
  <si>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</si>
  <si>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</si>
  <si>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</si>
  <si>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</si>
  <si>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</si>
  <si>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</si>
  <si>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</si>
  <si>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</si>
  <si>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</si>
  <si>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</si>
  <si>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</si>
  <si>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</si>
  <si>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</si>
  <si>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</si>
  <si>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</si>
  <si>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</si>
  <si>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</si>
  <si>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</si>
  <si>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</si>
  <si>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</si>
  <si>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</si>
  <si>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</si>
  <si>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</si>
  <si>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</si>
  <si>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</si>
  <si>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</si>
  <si>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</si>
  <si>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</si>
  <si>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</si>
  <si>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</si>
  <si>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</si>
  <si>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</si>
  <si>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</si>
  <si>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</si>
  <si>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</si>
  <si>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</si>
  <si>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</si>
  <si>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</si>
  <si>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</si>
  <si>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</si>
  <si>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</si>
  <si>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</si>
  <si>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</si>
  <si>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</si>
  <si>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</si>
  <si>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</si>
  <si>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</si>
  <si>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</si>
  <si>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</si>
  <si>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</si>
  <si>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</si>
  <si>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</si>
  <si>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</si>
  <si>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</si>
  <si>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</si>
  <si>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</si>
  <si>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</si>
  <si>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</si>
  <si>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</si>
  <si>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</si>
  <si>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</si>
  <si>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</si>
  <si>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</si>
  <si>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</si>
  <si>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</si>
  <si>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</si>
  <si>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</si>
  <si>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</si>
  <si>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</si>
  <si>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</si>
  <si>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</si>
  <si>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</si>
  <si>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</si>
  <si>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</si>
  <si>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</si>
  <si>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</si>
  <si>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</si>
  <si>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</si>
  <si>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</si>
  <si>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</si>
  <si>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</si>
  <si>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</si>
  <si>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</si>
  <si>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</si>
  <si>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</si>
  <si>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</si>
  <si>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</si>
  <si>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</si>
  <si>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</si>
  <si>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</si>
  <si>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</si>
  <si>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</si>
  <si>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</si>
  <si>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</si>
  <si>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</si>
  <si>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</si>
  <si>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</si>
  <si>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</si>
  <si>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</si>
  <si>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</si>
  <si>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</si>
  <si>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</si>
  <si>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</si>
  <si>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</si>
  <si>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</si>
  <si>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</si>
  <si>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</si>
  <si>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</si>
  <si>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</si>
  <si>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</si>
  <si>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</si>
  <si>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</si>
  <si>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</si>
  <si>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</si>
  <si>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</si>
  <si>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</si>
  <si>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</si>
  <si>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</si>
  <si>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</si>
  <si>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</si>
  <si>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</si>
  <si>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</si>
  <si>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</si>
  <si>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</si>
  <si>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</si>
  <si>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</si>
  <si>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</si>
  <si>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</si>
  <si>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</si>
  <si>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</si>
  <si>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</si>
  <si>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</si>
  <si>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</si>
  <si>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</si>
  <si>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</si>
  <si>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</si>
  <si>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</si>
  <si>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</si>
  <si>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</si>
  <si>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</si>
  <si>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</si>
  <si>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</si>
  <si>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</si>
  <si>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</si>
  <si>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</si>
  <si>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</si>
  <si>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</si>
  <si>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</si>
  <si>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</si>
  <si>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</si>
  <si>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</si>
  <si>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</si>
  <si>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</si>
  <si>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</si>
  <si>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</si>
  <si>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</si>
  <si>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</si>
  <si>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</si>
  <si>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</si>
  <si>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</si>
  <si>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</si>
  <si>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</si>
  <si>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</si>
  <si>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</si>
  <si>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</si>
  <si>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</si>
  <si>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</si>
  <si>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</si>
  <si>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</si>
  <si>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</si>
  <si>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</si>
  <si>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</si>
  <si>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</si>
  <si>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</si>
  <si>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</si>
  <si>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</si>
  <si>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</si>
  <si>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</si>
  <si>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</si>
  <si>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</si>
  <si>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</si>
  <si>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</si>
  <si>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</si>
  <si>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</si>
  <si>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</si>
  <si>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</si>
  <si>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</si>
  <si>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</si>
  <si>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</si>
  <si>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</si>
  <si>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</si>
  <si>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</si>
  <si>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</si>
  <si>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</si>
  <si>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</si>
  <si>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</si>
  <si>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</si>
  <si>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</si>
  <si>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</si>
  <si>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</si>
  <si>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</si>
  <si>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</si>
  <si>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</si>
  <si>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</si>
  <si>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</si>
  <si>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</si>
  <si>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</si>
  <si>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</si>
  <si>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</si>
  <si>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</si>
  <si>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</si>
  <si>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</si>
  <si>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</si>
  <si>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</si>
  <si>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</si>
  <si>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</si>
  <si>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</si>
  <si>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</si>
  <si>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</si>
  <si>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</si>
  <si>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</si>
  <si>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</si>
  <si>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</si>
  <si>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</si>
  <si>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</si>
  <si>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</si>
  <si>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</si>
  <si>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</si>
  <si>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</si>
  <si>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</si>
  <si>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</si>
  <si>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</si>
  <si>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</si>
  <si>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</si>
  <si>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</si>
  <si>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</si>
  <si>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</si>
  <si>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</si>
  <si>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</si>
  <si>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</si>
  <si>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</si>
  <si>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</si>
  <si>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</si>
  <si>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</si>
  <si>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</si>
  <si>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</si>
  <si>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</si>
  <si>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</si>
  <si>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</si>
  <si>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</si>
  <si>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</si>
  <si>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</si>
  <si>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</si>
  <si>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</si>
  <si>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</si>
  <si>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</si>
  <si>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</si>
  <si>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</si>
  <si>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</si>
  <si>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</si>
  <si>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</si>
  <si>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</si>
  <si>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</si>
  <si>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</si>
  <si>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</si>
  <si>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</si>
  <si>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</si>
  <si>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</si>
  <si>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</si>
  <si>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</si>
  <si>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</si>
  <si>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</si>
  <si>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</si>
  <si>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</si>
  <si>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</si>
  <si>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</si>
  <si>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</si>
  <si>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</si>
  <si>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</si>
  <si>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</si>
  <si>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</si>
  <si>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</si>
  <si>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</si>
  <si>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</si>
  <si>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</si>
  <si>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</si>
  <si>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</si>
  <si>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</si>
  <si>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</si>
  <si>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</si>
  <si>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</si>
  <si>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</si>
  <si>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</si>
  <si>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</si>
  <si>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</si>
  <si>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</si>
  <si>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</si>
  <si>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</si>
  <si>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</si>
  <si>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</si>
  <si>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</si>
  <si>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</si>
  <si>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</si>
  <si>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</si>
  <si>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</si>
  <si>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</si>
  <si>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</si>
  <si>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</si>
  <si>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</si>
  <si>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</si>
  <si>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</si>
  <si>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</si>
  <si>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</si>
  <si>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</si>
  <si>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</si>
  <si>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</si>
  <si>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</si>
  <si>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</si>
  <si>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</si>
  <si>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</si>
  <si>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</si>
  <si>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</si>
  <si>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</si>
  <si>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</si>
  <si>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</si>
  <si>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</si>
  <si>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</si>
  <si>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</si>
  <si>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</si>
  <si>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</si>
  <si>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</si>
  <si>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</si>
  <si>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</si>
  <si>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</si>
  <si>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</si>
  <si>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</si>
  <si>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</si>
  <si>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</si>
  <si>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</si>
  <si>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</si>
  <si>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</si>
  <si>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</si>
  <si>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</si>
  <si>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</si>
  <si>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</si>
  <si>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</si>
  <si>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</si>
  <si>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</si>
  <si>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</si>
  <si>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</si>
  <si>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</si>
  <si>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</si>
  <si>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</si>
  <si>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</si>
  <si>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</si>
  <si>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</si>
  <si>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</si>
  <si>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</si>
  <si>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</si>
  <si>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</si>
  <si>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</si>
  <si>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</si>
  <si>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</si>
  <si>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</si>
  <si>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</si>
  <si>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</si>
  <si>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</si>
  <si>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</si>
  <si>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</si>
  <si>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</si>
  <si>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</si>
  <si>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</si>
  <si>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</si>
  <si>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</si>
  <si>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</si>
  <si>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</si>
  <si>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</si>
  <si>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</si>
  <si>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</si>
  <si>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</si>
  <si>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</si>
  <si>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</si>
  <si>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</si>
  <si>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</si>
  <si>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</si>
  <si>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</si>
  <si>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</si>
  <si>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</si>
  <si>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</si>
  <si>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</si>
  <si>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</si>
  <si>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</si>
  <si>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</si>
  <si>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</si>
  <si>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</si>
  <si>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</si>
  <si>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</si>
  <si>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</si>
  <si>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</si>
  <si>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</si>
  <si>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</si>
  <si>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</si>
  <si>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</si>
  <si>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</si>
  <si>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</si>
  <si>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</si>
  <si>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</si>
  <si>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</si>
  <si>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</si>
  <si>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</si>
  <si>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</si>
  <si>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</si>
  <si>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</si>
  <si>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</si>
  <si>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</si>
  <si>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</si>
  <si>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</si>
  <si>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</si>
  <si>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</si>
  <si>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</si>
  <si>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</si>
  <si>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</si>
  <si>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</si>
  <si>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</si>
  <si>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</si>
  <si>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</si>
  <si>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</si>
  <si>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</si>
  <si>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</si>
  <si>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</si>
  <si>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</si>
  <si>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</si>
  <si>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</si>
  <si>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</si>
  <si>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</si>
  <si>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</si>
  <si>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</si>
  <si>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</si>
  <si>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</si>
  <si>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</si>
  <si>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</si>
  <si>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</si>
  <si>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</si>
  <si>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</si>
  <si>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</si>
  <si>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</si>
  <si>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</si>
  <si>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</si>
  <si>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</si>
  <si>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</si>
  <si>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</si>
  <si>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</si>
  <si>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</si>
  <si>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</si>
  <si>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</si>
  <si>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</si>
  <si>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</si>
  <si>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</si>
  <si>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</si>
  <si>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</si>
  <si>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</si>
  <si>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</si>
  <si>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</si>
  <si>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</si>
  <si>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</si>
  <si>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</si>
  <si>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</si>
  <si>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</si>
  <si>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</si>
  <si>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</si>
  <si>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</si>
  <si>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</si>
  <si>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</si>
  <si>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</si>
  <si>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</si>
  <si>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</si>
  <si>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</si>
  <si>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</si>
  <si>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</si>
  <si>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</si>
  <si>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</si>
  <si>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</si>
  <si>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</si>
  <si>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</si>
  <si>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</si>
  <si>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</si>
  <si>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</si>
  <si>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</si>
  <si>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</si>
  <si>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</si>
  <si>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</si>
  <si>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</si>
  <si>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</si>
  <si>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</si>
  <si>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</si>
  <si>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</si>
  <si>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</si>
  <si>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</si>
  <si>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</si>
  <si>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</si>
  <si>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</si>
  <si>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</si>
  <si>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</si>
  <si>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</si>
  <si>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</si>
  <si>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</si>
  <si>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</si>
  <si>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</si>
  <si>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</si>
  <si>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</si>
  <si>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</si>
  <si>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</si>
  <si>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</si>
  <si>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</si>
  <si>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</si>
  <si>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</si>
  <si>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</si>
  <si>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</si>
  <si>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</si>
  <si>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</si>
  <si>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</si>
  <si>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</si>
  <si>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</si>
  <si>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</si>
  <si>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</si>
  <si>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</si>
  <si>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</si>
  <si>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</si>
  <si>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</si>
  <si>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</si>
  <si>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</si>
  <si>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</si>
  <si>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</si>
  <si>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</si>
  <si>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</si>
  <si>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</si>
  <si>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</si>
  <si>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</si>
  <si>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</si>
  <si>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</si>
  <si>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</si>
  <si>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</si>
  <si>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</si>
  <si>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</si>
  <si>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</si>
  <si>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</si>
  <si>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</si>
  <si>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</si>
  <si>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</si>
  <si>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</si>
  <si>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</si>
  <si>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</si>
  <si>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</si>
  <si>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</si>
  <si>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</si>
  <si>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</si>
  <si>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</si>
  <si>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</si>
  <si>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</si>
  <si>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</si>
  <si>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</si>
  <si>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</si>
  <si>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</si>
  <si>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</si>
  <si>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</si>
  <si>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</si>
  <si>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</si>
  <si>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</si>
  <si>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</si>
  <si>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</si>
  <si>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</si>
  <si>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</si>
  <si>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</si>
  <si>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</si>
  <si>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</si>
  <si>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</si>
  <si>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</si>
  <si>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</si>
  <si>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</si>
  <si>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</si>
  <si>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</si>
  <si>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</si>
  <si>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</si>
  <si>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</si>
  <si>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</si>
  <si>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</si>
  <si>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</si>
  <si>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</si>
  <si>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</si>
  <si>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</si>
  <si>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</si>
  <si>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</si>
  <si>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</si>
  <si>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</si>
  <si>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</si>
  <si>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</si>
  <si>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</si>
  <si>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</si>
  <si>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</si>
  <si>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</si>
  <si>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</si>
  <si>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</si>
  <si>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</si>
  <si>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</si>
  <si>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</si>
  <si>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</si>
  <si>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</si>
  <si>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</si>
  <si>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</si>
  <si>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</si>
  <si>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</si>
  <si>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</si>
  <si>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</si>
  <si>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</si>
  <si>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</si>
  <si>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</si>
  <si>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</si>
  <si>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</si>
  <si>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</si>
  <si>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</si>
  <si>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</si>
  <si>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</si>
  <si>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</si>
  <si>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</si>
  <si>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</si>
  <si>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</si>
  <si>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</si>
  <si>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</si>
  <si>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</si>
  <si>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</si>
  <si>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</si>
  <si>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</si>
  <si>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</si>
  <si>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</si>
  <si>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</si>
  <si>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</si>
  <si>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</si>
  <si>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</si>
  <si>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</si>
  <si>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</si>
  <si>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</si>
  <si>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</si>
  <si>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</si>
  <si>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</si>
  <si>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</si>
  <si>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</si>
  <si>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</si>
  <si>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</si>
  <si>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</si>
  <si>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</si>
  <si>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</si>
  <si>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</si>
  <si>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</si>
  <si>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</si>
  <si>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</si>
  <si>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</si>
  <si>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</si>
  <si>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</si>
  <si>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</si>
  <si>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</si>
  <si>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</si>
  <si>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</si>
  <si>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</si>
  <si>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</si>
  <si>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</si>
  <si>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</si>
  <si>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</si>
  <si>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</si>
  <si>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</si>
  <si>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</si>
  <si>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</si>
  <si>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</si>
  <si>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</si>
  <si>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</si>
  <si>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</si>
  <si>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</si>
  <si>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</si>
  <si>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</si>
  <si>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</si>
  <si>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</si>
  <si>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</si>
  <si>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</si>
  <si>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</si>
  <si>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</si>
  <si>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</si>
  <si>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</si>
  <si>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</si>
  <si>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</si>
  <si>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</si>
  <si>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</si>
  <si>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</si>
  <si>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</si>
  <si>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</si>
  <si>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</si>
  <si>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</si>
  <si>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</si>
  <si>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</si>
  <si>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</si>
  <si>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</si>
  <si>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</si>
  <si>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</si>
  <si>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</si>
  <si>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</si>
  <si>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</si>
  <si>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</si>
  <si>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</si>
  <si>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</si>
  <si>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</si>
  <si>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</si>
  <si>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</si>
  <si>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</si>
  <si>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</si>
  <si>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</si>
  <si>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</si>
  <si>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</si>
  <si>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</si>
  <si>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</si>
  <si>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</si>
  <si>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</si>
  <si>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</si>
  <si>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</si>
  <si>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</si>
  <si>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</si>
  <si>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</si>
  <si>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</si>
  <si>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</si>
  <si>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</si>
  <si>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</si>
  <si>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</si>
  <si>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</si>
  <si>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</si>
  <si>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</si>
  <si>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</si>
  <si>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</si>
  <si>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</si>
  <si>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</si>
  <si>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</si>
  <si>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</si>
  <si>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</si>
  <si>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</si>
  <si>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</si>
  <si>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</si>
  <si>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</si>
  <si>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</si>
  <si>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</si>
  <si>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</si>
  <si>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</si>
  <si>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</si>
  <si>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</si>
  <si>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</si>
  <si>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</si>
  <si>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</si>
  <si>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</si>
  <si>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</si>
  <si>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</si>
  <si>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</si>
  <si>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</si>
  <si>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</si>
  <si>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</si>
  <si>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</si>
  <si>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</si>
  <si>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</si>
  <si>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</si>
  <si>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</si>
  <si>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</si>
  <si>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</si>
  <si>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</si>
  <si>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</si>
  <si>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</si>
  <si>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</si>
  <si>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</si>
  <si>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</si>
  <si>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</si>
  <si>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</si>
  <si>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</si>
  <si>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</si>
  <si>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</si>
  <si>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</si>
  <si>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</si>
  <si>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</si>
  <si>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</si>
  <si>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</si>
  <si>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</si>
  <si>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</si>
  <si>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</si>
  <si>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</si>
  <si>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</si>
  <si>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</si>
  <si>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</si>
  <si>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</si>
  <si>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</si>
  <si>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</si>
  <si>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</si>
  <si>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</si>
  <si>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</si>
  <si>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</si>
  <si>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</si>
  <si>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</si>
  <si>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</si>
  <si>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</si>
  <si>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</si>
  <si>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</si>
  <si>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</si>
  <si>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</si>
  <si>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</si>
  <si>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</si>
  <si>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</si>
  <si>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</si>
  <si>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</si>
  <si>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</si>
  <si>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</si>
  <si>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</si>
  <si>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</si>
  <si>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</si>
  <si>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</si>
  <si>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</si>
  <si>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</si>
  <si>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</si>
  <si>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</si>
  <si>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</si>
  <si>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</si>
  <si>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</si>
  <si>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</si>
  <si>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</si>
  <si>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</si>
  <si>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</si>
  <si>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</si>
  <si>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</si>
  <si>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</si>
  <si>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</si>
  <si>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</si>
  <si>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</si>
  <si>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</si>
  <si>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</si>
  <si>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</si>
  <si>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</si>
  <si>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</si>
  <si>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</si>
  <si>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</si>
  <si>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</si>
  <si>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</si>
  <si>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</si>
  <si>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</si>
  <si>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</si>
  <si>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</si>
  <si>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</si>
  <si>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</si>
  <si>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</si>
  <si>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</si>
  <si>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</si>
  <si>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</si>
  <si>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</si>
  <si>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</si>
  <si>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</si>
  <si>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</si>
  <si>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</si>
  <si>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</si>
  <si>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</si>
  <si>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</si>
  <si>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</si>
  <si>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</si>
  <si>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</si>
  <si>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</si>
  <si>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</si>
  <si>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</si>
  <si>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</si>
  <si>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</si>
  <si>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</si>
  <si>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</si>
  <si>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</si>
  <si>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</si>
  <si>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</si>
  <si>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</si>
  <si>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</si>
  <si>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</si>
  <si>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</si>
  <si>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</si>
  <si>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</si>
  <si>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</si>
  <si>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</si>
  <si>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</si>
  <si>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</si>
  <si>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</si>
  <si>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</si>
  <si>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</si>
  <si>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</si>
  <si>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</si>
  <si>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</si>
  <si>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</si>
  <si>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</si>
  <si>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</si>
  <si>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</si>
  <si>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</si>
  <si>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</si>
  <si>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</si>
  <si>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</si>
  <si>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</si>
  <si>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</si>
  <si>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</si>
  <si>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</si>
  <si>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</si>
  <si>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</si>
  <si>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</si>
  <si>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</si>
  <si>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</si>
  <si>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</si>
  <si>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</si>
  <si>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</si>
  <si>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</si>
  <si>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</si>
  <si>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</si>
  <si>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</si>
  <si>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</si>
  <si>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</si>
  <si>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</si>
  <si>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</si>
  <si>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</si>
  <si>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</si>
  <si>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</si>
  <si>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</si>
  <si>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</si>
  <si>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</si>
  <si>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</si>
  <si>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</si>
  <si>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</si>
  <si>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</si>
  <si>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</si>
  <si>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</si>
  <si>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</si>
  <si>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</si>
  <si>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</si>
  <si>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</si>
  <si>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</si>
  <si>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</si>
  <si>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</si>
  <si>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</si>
  <si>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</si>
  <si>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</si>
  <si>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</si>
  <si>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</si>
  <si>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</si>
  <si>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</si>
  <si>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</si>
  <si>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</si>
  <si>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</si>
  <si>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</si>
  <si>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</si>
  <si>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</si>
  <si>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</si>
  <si>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</si>
  <si>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</si>
  <si>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</si>
  <si>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</si>
  <si>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</si>
  <si>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</si>
  <si>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</si>
  <si>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</si>
  <si>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</si>
  <si>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</si>
  <si>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</si>
  <si>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</si>
  <si>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</si>
  <si>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</si>
  <si>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</si>
  <si>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</si>
  <si>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</si>
  <si>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</si>
  <si>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</si>
  <si>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</si>
  <si>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</si>
  <si>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</si>
  <si>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</si>
  <si>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</si>
  <si>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</si>
  <si>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</si>
  <si>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</si>
  <si>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</si>
  <si>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</si>
  <si>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</si>
  <si>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</si>
  <si>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</si>
  <si>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</si>
  <si>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</si>
  <si>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</si>
  <si>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</si>
  <si>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</si>
  <si>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</si>
  <si>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</si>
  <si>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</si>
  <si>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</si>
  <si>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</si>
  <si>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</si>
  <si>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</si>
  <si>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</si>
  <si>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</si>
  <si>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</si>
  <si>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</si>
  <si>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</si>
  <si>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</si>
  <si>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</si>
  <si>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</si>
  <si>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</si>
  <si>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</si>
  <si>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</si>
  <si>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</si>
  <si>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</si>
  <si>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</si>
  <si>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</si>
  <si>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</si>
  <si>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</si>
  <si>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</si>
  <si>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</si>
  <si>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</si>
  <si>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</si>
  <si>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</si>
  <si>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</si>
  <si>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</si>
  <si>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</si>
  <si>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</si>
  <si>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</si>
  <si>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</si>
  <si>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</si>
  <si>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</si>
  <si>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</si>
  <si>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</si>
  <si>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</si>
  <si>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</si>
  <si>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</si>
  <si>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</si>
  <si>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</si>
  <si>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</si>
  <si>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</si>
  <si>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</si>
  <si>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</si>
  <si>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</si>
  <si>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</si>
  <si>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</si>
  <si>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</si>
  <si>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</si>
  <si>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</si>
  <si>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</si>
  <si>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</si>
  <si>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</si>
  <si>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</si>
  <si>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</si>
  <si>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</si>
  <si>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</si>
  <si>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</si>
  <si>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</si>
  <si>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</si>
  <si>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</si>
  <si>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</si>
  <si>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</si>
  <si>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</si>
  <si>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</si>
  <si>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</si>
  <si>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</si>
  <si>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</si>
  <si>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</si>
  <si>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</si>
  <si>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</si>
  <si>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</si>
  <si>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</si>
  <si>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</si>
  <si>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</si>
  <si>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</si>
  <si>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</si>
  <si>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</si>
  <si>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</si>
  <si>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</si>
  <si>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</si>
  <si>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</si>
  <si>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</si>
  <si>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</si>
  <si>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</si>
  <si>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</si>
  <si>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</si>
  <si>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</si>
  <si>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</si>
  <si>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</si>
  <si>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</si>
  <si>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</si>
  <si>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</si>
  <si>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</si>
  <si>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</si>
  <si>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</si>
  <si>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</si>
  <si>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</si>
  <si>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</si>
  <si>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</si>
  <si>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</si>
  <si>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</si>
  <si>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</si>
  <si>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</si>
  <si>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</si>
  <si>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</si>
  <si>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</si>
  <si>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</si>
  <si>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</si>
  <si>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</si>
  <si>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</si>
  <si>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</si>
  <si>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</si>
  <si>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</si>
  <si>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</si>
  <si>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</si>
  <si>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</si>
  <si>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</si>
  <si>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</si>
  <si>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</si>
  <si>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</si>
  <si>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</si>
  <si>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</si>
  <si>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</si>
  <si>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</si>
  <si>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</si>
  <si>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</si>
  <si>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</si>
  <si>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</si>
  <si>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</si>
  <si>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</si>
  <si>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</si>
  <si>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</si>
  <si>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</si>
  <si>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</si>
  <si>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</si>
  <si>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</si>
  <si>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</si>
  <si>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</si>
  <si>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</si>
  <si>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</si>
  <si>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</si>
  <si>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</si>
  <si>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</si>
  <si>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</si>
  <si>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</si>
  <si>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</si>
  <si>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</si>
  <si>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</si>
  <si>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</si>
  <si>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</si>
  <si>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</si>
  <si>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</si>
  <si>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</si>
  <si>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</si>
  <si>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</si>
  <si>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</si>
  <si>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</si>
  <si>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</si>
  <si>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</si>
  <si>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</si>
  <si>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</si>
  <si>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</si>
  <si>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</si>
  <si>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</si>
  <si>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</si>
  <si>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</si>
  <si>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</si>
  <si>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</si>
  <si>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</si>
  <si>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</si>
  <si>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</si>
  <si>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</si>
  <si>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</si>
  <si>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</si>
  <si>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</si>
  <si>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</si>
  <si>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</si>
  <si>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</si>
  <si>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</si>
  <si>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</si>
  <si>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</si>
  <si>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</si>
  <si>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</si>
  <si>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</si>
  <si>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</si>
  <si>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</si>
  <si>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</si>
  <si>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</si>
  <si>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</si>
  <si>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</si>
  <si>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</si>
  <si>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</si>
  <si>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</si>
  <si>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</si>
  <si>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</si>
  <si>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</si>
  <si>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</si>
  <si>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</si>
  <si>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</si>
  <si>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</si>
  <si>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</si>
  <si>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</si>
  <si>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</si>
  <si>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</si>
  <si>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</si>
  <si>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</si>
  <si>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</si>
  <si>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</si>
  <si>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</si>
  <si>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</si>
  <si>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</si>
  <si>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</si>
  <si>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</si>
  <si>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</si>
  <si>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</si>
  <si>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</si>
  <si>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</si>
  <si>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</si>
  <si>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</si>
  <si>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</si>
  <si>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</si>
  <si>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</si>
  <si>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</si>
  <si>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</si>
  <si>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</si>
  <si>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</si>
  <si>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</si>
  <si>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</si>
  <si>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</si>
  <si>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</si>
  <si>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</si>
  <si>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</si>
  <si>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</si>
  <si>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</si>
  <si>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</si>
  <si>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</si>
  <si>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</si>
  <si>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</si>
  <si>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</si>
  <si>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</si>
  <si>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</si>
  <si>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</si>
  <si>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</si>
  <si>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</si>
  <si>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</si>
  <si>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</si>
  <si>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</si>
  <si>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</si>
  <si>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</si>
  <si>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</si>
  <si>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</si>
  <si>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</si>
  <si>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</si>
  <si>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</si>
  <si>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</si>
  <si>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</si>
  <si>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</si>
  <si>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</si>
  <si>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</si>
  <si>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</si>
  <si>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</si>
  <si>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</si>
  <si>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</si>
  <si>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</si>
  <si>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</si>
  <si>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</si>
  <si>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</si>
  <si>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</si>
  <si>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</si>
  <si>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</si>
  <si>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</si>
  <si>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</si>
  <si>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</si>
  <si>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</si>
  <si>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</si>
  <si>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</si>
  <si>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</si>
  <si>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</si>
  <si>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</si>
  <si>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</si>
  <si>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</si>
  <si>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</si>
  <si>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</si>
  <si>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</si>
  <si>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</si>
  <si>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</si>
  <si>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</si>
  <si>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</si>
  <si>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</si>
  <si>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</si>
  <si>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</si>
  <si>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</si>
  <si>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</si>
  <si>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</si>
  <si>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</si>
  <si>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</si>
  <si>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</si>
  <si>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</si>
  <si>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</si>
  <si>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</si>
  <si>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</si>
  <si>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</si>
  <si>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</si>
  <si>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</si>
  <si>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</si>
  <si>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</si>
  <si>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</si>
  <si>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</si>
  <si>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</si>
  <si>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</si>
  <si>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</si>
  <si>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</si>
  <si>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</si>
  <si>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</si>
  <si>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</si>
  <si>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</si>
  <si>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</si>
  <si>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</si>
  <si>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</si>
  <si>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</si>
  <si>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</si>
  <si>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</si>
  <si>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</si>
  <si>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</si>
  <si>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</si>
  <si>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</si>
  <si>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</si>
  <si>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</si>
  <si>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</si>
  <si>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</si>
  <si>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</si>
  <si>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</si>
  <si>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</si>
  <si>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</si>
  <si>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</si>
  <si>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</si>
  <si>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</si>
  <si>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</si>
  <si>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</si>
  <si>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</si>
  <si>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</si>
  <si>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</si>
  <si>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</si>
  <si>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</si>
  <si>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</si>
  <si>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</si>
  <si>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</si>
  <si>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</si>
  <si>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</si>
  <si>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</si>
  <si>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</si>
  <si>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</si>
  <si>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</si>
  <si>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</si>
  <si>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</si>
  <si>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</si>
  <si>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</si>
  <si>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</si>
  <si>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</si>
  <si>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</si>
  <si>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</si>
  <si>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</si>
  <si>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</si>
  <si>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</si>
  <si>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</si>
  <si>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</si>
  <si>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</si>
  <si>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</si>
  <si>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</si>
  <si>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</si>
  <si>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</si>
  <si>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</si>
  <si>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</si>
  <si>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</si>
  <si>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</si>
  <si>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</si>
  <si>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</si>
  <si>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</si>
  <si>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</si>
  <si>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</si>
  <si>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</si>
  <si>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</si>
  <si>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</si>
  <si>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</si>
  <si>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</si>
  <si>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</si>
  <si>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</si>
  <si>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</si>
  <si>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</si>
  <si>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</si>
  <si>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</si>
  <si>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</si>
  <si>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</si>
  <si>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</si>
  <si>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</si>
  <si>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</si>
  <si>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</si>
  <si>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</si>
  <si>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</si>
  <si>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</si>
  <si>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</si>
  <si>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</si>
  <si>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</si>
  <si>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</si>
  <si>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</si>
  <si>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</si>
  <si>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</si>
  <si>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</si>
  <si>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</si>
  <si>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</si>
  <si>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</si>
  <si>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</si>
  <si>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</si>
  <si>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</si>
  <si>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</si>
  <si>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</si>
  <si>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</si>
  <si>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</si>
  <si>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</si>
  <si>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</si>
  <si>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</si>
  <si>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</si>
  <si>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</si>
  <si>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</si>
  <si>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</si>
  <si>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</si>
  <si>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</si>
  <si>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</si>
  <si>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</si>
  <si>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</si>
  <si>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</si>
  <si>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</si>
  <si>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</si>
  <si>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</si>
  <si>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</si>
  <si>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</si>
  <si>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</si>
  <si>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</si>
  <si>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</si>
  <si>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</si>
  <si>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</si>
  <si>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</si>
  <si>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</si>
  <si>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</si>
  <si>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</si>
  <si>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</si>
  <si>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</si>
  <si>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</si>
  <si>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</si>
  <si>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</si>
  <si>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</si>
  <si>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</si>
  <si>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</si>
  <si>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</si>
  <si>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</si>
  <si>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</si>
  <si>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</si>
  <si>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</si>
  <si>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</si>
  <si>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</si>
  <si>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</si>
  <si>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</si>
  <si>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</si>
  <si>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</si>
  <si>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</si>
  <si>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</si>
  <si>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</si>
  <si>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</si>
  <si>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</si>
  <si>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</si>
  <si>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</si>
  <si>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</si>
  <si>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</si>
  <si>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</si>
  <si>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</si>
  <si>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</si>
  <si>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</si>
  <si>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</si>
  <si>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</si>
  <si>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</si>
  <si>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</si>
  <si>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</si>
  <si>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</si>
  <si>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</si>
  <si>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</si>
  <si>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</si>
  <si>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</si>
  <si>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</si>
  <si>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</si>
  <si>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</si>
  <si>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</si>
  <si>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</si>
  <si>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</si>
  <si>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</si>
  <si>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</si>
  <si>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</si>
  <si>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</si>
  <si>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</si>
  <si>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</si>
  <si>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</si>
  <si>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</si>
  <si>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</si>
  <si>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</si>
  <si>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</si>
  <si>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</si>
  <si>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</si>
  <si>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</si>
  <si>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</si>
  <si>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</si>
  <si>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</si>
  <si>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</si>
  <si>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</si>
  <si>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</si>
  <si>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</si>
  <si>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</si>
  <si>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</si>
  <si>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</si>
  <si>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</si>
  <si>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</si>
  <si>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</si>
  <si>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</si>
  <si>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</si>
  <si>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</si>
  <si>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</si>
  <si>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</si>
  <si>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</si>
  <si>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</si>
  <si>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</si>
  <si>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</si>
  <si>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</si>
  <si>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</si>
  <si>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</si>
  <si>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</si>
  <si>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</si>
  <si>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</si>
  <si>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</si>
  <si>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</si>
  <si>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</si>
  <si>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</si>
  <si>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</si>
  <si>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</si>
  <si>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</si>
  <si>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</si>
  <si>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</si>
  <si>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</si>
  <si>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</si>
  <si>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</si>
  <si>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</si>
  <si>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</si>
  <si>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</si>
  <si>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</si>
  <si>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</si>
  <si>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</si>
  <si>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</si>
  <si>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</si>
  <si>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</si>
  <si>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</si>
  <si>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</si>
  <si>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</si>
  <si>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</si>
  <si>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</si>
  <si>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</si>
  <si>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</si>
  <si>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</si>
  <si>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</si>
  <si>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</si>
  <si>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</si>
  <si>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</si>
  <si>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</si>
  <si>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</si>
  <si>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</si>
  <si>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</si>
  <si>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</si>
  <si>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</si>
  <si>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</si>
  <si>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</si>
  <si>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</si>
  <si>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</si>
  <si>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</si>
  <si>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</si>
  <si>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</si>
  <si>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</si>
  <si>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</si>
  <si>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</si>
  <si>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</si>
  <si>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</si>
  <si>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</si>
  <si>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</si>
  <si>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</si>
  <si>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</si>
  <si>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</si>
  <si>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</si>
  <si>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</si>
  <si>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</si>
  <si>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</si>
  <si>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</si>
  <si>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</si>
  <si>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</si>
  <si>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</si>
  <si>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</si>
  <si>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</si>
  <si>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</si>
  <si>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</si>
  <si>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</si>
  <si>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</si>
  <si>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</si>
  <si>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</si>
  <si>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</si>
  <si>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</si>
  <si>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</si>
  <si>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</si>
  <si>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</si>
  <si>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</si>
  <si>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</si>
  <si>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</si>
  <si>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</si>
  <si>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</si>
  <si>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</si>
  <si>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</si>
  <si>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</si>
  <si>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</si>
  <si>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</si>
  <si>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</si>
  <si>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</si>
  <si>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</si>
  <si>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</si>
  <si>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</si>
  <si>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</si>
  <si>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</si>
  <si>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</si>
  <si>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</si>
  <si>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</si>
  <si>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</si>
  <si>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</si>
  <si>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</si>
  <si>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</si>
  <si>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</si>
  <si>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</si>
  <si>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</si>
  <si>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</si>
  <si>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</si>
  <si>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</si>
  <si>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</si>
  <si>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</si>
  <si>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</si>
  <si>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</si>
  <si>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</si>
  <si>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</si>
  <si>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</si>
  <si>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</si>
  <si>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</si>
  <si>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</si>
  <si>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</si>
  <si>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</si>
  <si>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</si>
  <si>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</si>
  <si>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</si>
  <si>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</si>
  <si>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</si>
  <si>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</si>
  <si>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</si>
  <si>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</si>
  <si>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</si>
  <si>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</si>
  <si>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</si>
  <si>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</si>
  <si>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</si>
  <si>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</si>
  <si>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</si>
  <si>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</si>
  <si>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</si>
  <si>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</si>
  <si>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</si>
  <si>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</si>
  <si>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</si>
  <si>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</si>
  <si>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</si>
  <si>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</si>
  <si>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</si>
  <si>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</si>
  <si>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</si>
  <si>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</si>
  <si>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</si>
  <si>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</si>
  <si>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</si>
  <si>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</si>
  <si>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</si>
  <si>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</si>
  <si>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</si>
  <si>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</si>
  <si>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</si>
  <si>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</si>
  <si>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</si>
  <si>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</si>
  <si>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</si>
  <si>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</si>
  <si>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</si>
  <si>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</si>
  <si>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</si>
  <si>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</si>
  <si>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</si>
  <si>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</si>
  <si>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</si>
  <si>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</si>
  <si>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</si>
  <si>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</si>
  <si>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</si>
  <si>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</si>
  <si>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</si>
  <si>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</si>
  <si>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</si>
  <si>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</si>
  <si>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</si>
  <si>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</si>
  <si>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</si>
  <si>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</si>
  <si>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</si>
  <si>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</si>
  <si>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</si>
  <si>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</si>
  <si>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</si>
  <si>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</si>
  <si>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</si>
  <si>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</si>
  <si>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</si>
  <si>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</si>
  <si>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</si>
  <si>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</si>
  <si>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</si>
  <si>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</si>
  <si>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</si>
  <si>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</si>
  <si>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</si>
  <si>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</si>
  <si>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</si>
  <si>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</si>
  <si>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</si>
  <si>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</si>
  <si>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</si>
  <si>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</si>
  <si>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</si>
  <si>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</si>
  <si>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</si>
  <si>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</si>
  <si>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</si>
  <si>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</si>
  <si>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</si>
  <si>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</si>
  <si>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</si>
  <si>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</si>
  <si>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</si>
  <si>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</si>
  <si>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</si>
  <si>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</si>
  <si>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</si>
  <si>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</si>
  <si>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</si>
  <si>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</si>
  <si>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</si>
  <si>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</si>
  <si>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</si>
  <si>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</si>
  <si>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</si>
  <si>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</si>
  <si>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</si>
  <si>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</si>
  <si>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</si>
  <si>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</si>
  <si>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</si>
  <si>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</si>
  <si>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</si>
  <si>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</si>
  <si>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</si>
  <si>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</si>
  <si>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</si>
  <si>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</si>
  <si>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</si>
  <si>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</si>
  <si>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</si>
  <si>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</si>
  <si>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</si>
  <si>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</si>
  <si>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</si>
  <si>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</si>
  <si>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</si>
  <si>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</si>
  <si>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</si>
  <si>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</si>
  <si>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</si>
  <si>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</si>
  <si>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</si>
  <si>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</si>
  <si>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</si>
  <si>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</si>
  <si>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</si>
  <si>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</si>
  <si>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</si>
  <si>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</si>
  <si>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</si>
  <si>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</si>
  <si>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</si>
  <si>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</si>
  <si>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</si>
  <si>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</si>
  <si>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</si>
  <si>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</si>
  <si>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</si>
  <si>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</si>
  <si>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</si>
  <si>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</si>
  <si>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</si>
  <si>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</si>
  <si>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</si>
  <si>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</si>
  <si>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</si>
  <si>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</si>
  <si>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</si>
  <si>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</si>
  <si>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</si>
  <si>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</si>
  <si>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</si>
  <si>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</si>
  <si>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</si>
  <si>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</si>
  <si>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</si>
  <si>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</si>
  <si>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</si>
  <si>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</si>
  <si>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</si>
  <si>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</si>
  <si>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</si>
  <si>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</si>
  <si>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</si>
  <si>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</si>
  <si>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</si>
  <si>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</si>
  <si>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</si>
  <si>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</si>
  <si>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</si>
  <si>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</si>
  <si>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</si>
  <si>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</si>
  <si>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</si>
  <si>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</si>
  <si>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</si>
  <si>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</si>
  <si>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</si>
  <si>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</si>
  <si>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</si>
  <si>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</si>
  <si>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</si>
  <si>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</si>
  <si>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</si>
  <si>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</si>
  <si>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</si>
  <si>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</si>
  <si>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</si>
  <si>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</si>
  <si>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</si>
  <si>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</si>
  <si>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</si>
  <si>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</si>
  <si>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</si>
  <si>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</si>
  <si>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</si>
  <si>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</si>
  <si>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</si>
  <si>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</si>
  <si>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</si>
  <si>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</si>
  <si>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</si>
  <si>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</si>
  <si>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</si>
  <si>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</si>
  <si>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</si>
  <si>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</si>
  <si>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</si>
  <si>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</si>
  <si>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</si>
  <si>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</si>
  <si>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</si>
  <si>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</si>
  <si>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</si>
  <si>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</si>
  <si>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</si>
  <si>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</si>
  <si>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</si>
  <si>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</si>
  <si>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</si>
  <si>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</si>
  <si>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</si>
  <si>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</si>
  <si>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</si>
  <si>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</si>
  <si>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</si>
  <si>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</si>
  <si>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</si>
  <si>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</si>
  <si>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</si>
  <si>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</si>
  <si>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</si>
  <si>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</si>
  <si>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</si>
  <si>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</si>
  <si>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</si>
  <si>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</si>
  <si>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</si>
  <si>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</si>
  <si>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</si>
  <si>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</si>
  <si>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</si>
  <si>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</si>
  <si>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</si>
  <si>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</si>
  <si>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</si>
  <si>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</si>
  <si>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</si>
  <si>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</si>
  <si>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</si>
  <si>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</si>
  <si>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</si>
  <si>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</si>
  <si>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</si>
  <si>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</si>
  <si>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</si>
  <si>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</si>
  <si>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</si>
  <si>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</si>
  <si>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</si>
  <si>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</si>
  <si>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</si>
  <si>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</si>
  <si>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</si>
  <si>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</si>
  <si>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</si>
  <si>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</si>
  <si>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</si>
  <si>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</si>
  <si>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</si>
  <si>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</si>
  <si>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</si>
  <si>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</si>
  <si>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</si>
  <si>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</si>
  <si>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</si>
  <si>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</si>
  <si>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</si>
  <si>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</si>
  <si>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</si>
  <si>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</si>
  <si>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</si>
  <si>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</si>
  <si>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</si>
  <si>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</si>
  <si>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</si>
  <si>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</si>
  <si>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</si>
  <si>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</si>
  <si>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</si>
  <si>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</si>
  <si>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</si>
  <si>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</si>
  <si>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</si>
  <si>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</si>
  <si>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</si>
  <si>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</si>
  <si>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</si>
  <si>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</si>
  <si>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</si>
  <si>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</si>
  <si>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</si>
  <si>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</si>
  <si>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</si>
  <si>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</si>
  <si>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</si>
  <si>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</si>
  <si>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</si>
  <si>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</si>
  <si>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</si>
  <si>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</si>
  <si>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</si>
  <si>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</si>
  <si>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</si>
  <si>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</si>
  <si>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</si>
  <si>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</si>
  <si>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</si>
  <si>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</si>
  <si>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</si>
  <si>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</si>
  <si>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</si>
  <si>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</si>
  <si>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</si>
  <si>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</si>
  <si>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</si>
  <si>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</si>
  <si>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</si>
  <si>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</si>
  <si>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</si>
  <si>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</si>
  <si>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</si>
  <si>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</si>
  <si>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</si>
  <si>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</si>
  <si>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</si>
  <si>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</si>
  <si>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</si>
  <si>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</si>
  <si>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</si>
  <si>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</si>
  <si>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</si>
  <si>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</si>
  <si>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</si>
  <si>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</si>
  <si>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</si>
  <si>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</si>
  <si>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</si>
  <si>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</si>
  <si>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</si>
  <si>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</si>
  <si>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</si>
  <si>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</si>
  <si>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</si>
  <si>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</si>
  <si>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</si>
  <si>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</si>
  <si>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</si>
  <si>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</si>
  <si>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</si>
  <si>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</si>
  <si>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</si>
  <si>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</si>
  <si>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</si>
  <si>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</si>
  <si>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</si>
  <si>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</si>
  <si>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</si>
  <si>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</si>
  <si>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</si>
  <si>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</si>
  <si>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</si>
  <si>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</si>
  <si>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</si>
  <si>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</si>
  <si>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</si>
  <si>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</si>
  <si>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</si>
  <si>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</si>
  <si>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</si>
  <si>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</si>
  <si>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</si>
  <si>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</si>
  <si>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</si>
  <si>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</si>
  <si>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</si>
  <si>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</si>
  <si>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</si>
  <si>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</si>
  <si>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</si>
  <si>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</si>
  <si>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</si>
  <si>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</si>
  <si>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</si>
  <si>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</si>
  <si>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</si>
  <si>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</si>
  <si>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</si>
  <si>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</si>
  <si>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</si>
  <si>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</si>
  <si>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</si>
  <si>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</si>
  <si>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</si>
  <si>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</si>
  <si>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</si>
  <si>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</si>
  <si>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</si>
  <si>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</si>
  <si>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</si>
  <si>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</si>
  <si>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</si>
  <si>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</si>
  <si>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</si>
  <si>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</si>
  <si>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</si>
  <si>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</si>
  <si>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</si>
  <si>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</si>
  <si>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</si>
  <si>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</si>
  <si>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</si>
  <si>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</si>
  <si>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</si>
  <si>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</si>
  <si>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</si>
  <si>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</si>
  <si>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</si>
  <si>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</si>
  <si>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</si>
  <si>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</si>
  <si>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</si>
  <si>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</si>
  <si>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</si>
  <si>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</si>
  <si>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</si>
  <si>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</si>
  <si>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</si>
  <si>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</si>
  <si>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</si>
  <si>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</si>
  <si>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</si>
  <si>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</si>
  <si>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</si>
  <si>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</si>
  <si>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</si>
  <si>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</si>
  <si>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</si>
  <si>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</si>
  <si>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</si>
  <si>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</si>
  <si>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</si>
  <si>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</si>
  <si>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</si>
  <si>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</si>
  <si>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</si>
  <si>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</si>
  <si>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</si>
  <si>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</si>
  <si>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</si>
  <si>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</si>
  <si>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</si>
  <si>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</si>
  <si>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</si>
  <si>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</si>
  <si>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</si>
  <si>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</si>
  <si>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</si>
  <si>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</si>
  <si>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</si>
  <si>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</si>
  <si>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</si>
  <si>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</si>
  <si>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</si>
  <si>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</si>
  <si>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</si>
  <si>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</si>
  <si>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</si>
  <si>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</si>
  <si>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</si>
  <si>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</si>
  <si>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</si>
  <si>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</si>
  <si>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</si>
  <si>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</si>
  <si>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</si>
  <si>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</si>
  <si>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</si>
  <si>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</si>
  <si>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</si>
  <si>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</si>
  <si>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</si>
  <si>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</si>
  <si>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</si>
  <si>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</si>
  <si>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</si>
  <si>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</si>
  <si>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</si>
  <si>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</si>
  <si>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</si>
  <si>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</si>
  <si>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</si>
  <si>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</si>
  <si>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</si>
  <si>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</si>
  <si>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</si>
  <si>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</si>
  <si>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</si>
  <si>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</si>
  <si>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</si>
  <si>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</si>
  <si>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</si>
  <si>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</si>
  <si>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</si>
  <si>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</si>
  <si>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</si>
  <si>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</si>
  <si>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</si>
  <si>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</si>
  <si>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</si>
  <si>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</si>
  <si>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</si>
  <si>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</si>
  <si>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</si>
  <si>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</si>
  <si>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</si>
  <si>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</si>
  <si>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</si>
  <si>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</si>
  <si>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</si>
  <si>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</si>
  <si>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</si>
  <si>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</si>
  <si>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</si>
  <si>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</si>
  <si>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</si>
  <si>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</si>
  <si>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</si>
  <si>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</si>
  <si>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</si>
  <si>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</si>
  <si>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</si>
  <si>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</si>
  <si>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</si>
  <si>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</si>
  <si>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</si>
  <si>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</si>
  <si>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</si>
  <si>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</si>
  <si>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</si>
  <si>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</si>
  <si>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</si>
  <si>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</si>
  <si>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</si>
  <si>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</si>
  <si>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</si>
  <si>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</si>
  <si>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</si>
  <si>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</si>
  <si>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</si>
  <si>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</si>
  <si>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</si>
  <si>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</si>
  <si>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</si>
  <si>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</si>
  <si>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</si>
  <si>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</si>
  <si>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</si>
  <si>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</si>
  <si>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</si>
  <si>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</si>
  <si>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</si>
  <si>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</si>
  <si>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</si>
  <si>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</si>
  <si>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</si>
  <si>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</si>
  <si>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</si>
  <si>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</si>
  <si>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</si>
  <si>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</si>
  <si>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</si>
  <si>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</si>
  <si>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</si>
  <si>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</si>
  <si>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</si>
  <si>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</si>
  <si>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</si>
  <si>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</si>
  <si>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</si>
  <si>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</si>
  <si>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</si>
  <si>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</si>
  <si>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</si>
  <si>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</si>
  <si>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</si>
  <si>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</si>
  <si>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</si>
  <si>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</si>
  <si>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</si>
  <si>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</si>
  <si>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</si>
  <si>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</si>
  <si>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</si>
  <si>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</si>
  <si>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</si>
  <si>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</si>
  <si>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</si>
  <si>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</si>
  <si>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</si>
  <si>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</si>
  <si>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</si>
  <si>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</si>
  <si>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</si>
  <si>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</si>
  <si>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</si>
  <si>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</si>
  <si>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</si>
  <si>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</si>
  <si>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</si>
  <si>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</si>
  <si>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</si>
  <si>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</si>
  <si>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</si>
  <si>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</si>
  <si>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</si>
  <si>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</si>
  <si>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</si>
  <si>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</si>
  <si>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</si>
  <si>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</si>
  <si>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</si>
  <si>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</si>
  <si>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</si>
  <si>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</si>
  <si>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</si>
  <si>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</si>
  <si>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</si>
  <si>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</si>
  <si>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</si>
  <si>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</si>
  <si>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</si>
  <si>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</si>
  <si>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</si>
  <si>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</si>
  <si>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</si>
  <si>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</si>
  <si>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</si>
  <si>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</si>
  <si>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</si>
  <si>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</si>
  <si>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</si>
  <si>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</si>
  <si>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</si>
  <si>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</si>
  <si>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</si>
  <si>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</si>
  <si>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</si>
  <si>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</si>
  <si>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</si>
  <si>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</si>
  <si>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</si>
  <si>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</si>
  <si>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</si>
  <si>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</si>
  <si>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</si>
  <si>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</si>
  <si>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</si>
  <si>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</si>
  <si>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</si>
  <si>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</si>
  <si>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</si>
  <si>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</si>
  <si>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</si>
  <si>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</si>
  <si>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</si>
  <si>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</si>
  <si>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</si>
  <si>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</si>
  <si>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</si>
  <si>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</si>
  <si>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</si>
  <si>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</si>
  <si>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</si>
  <si>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</si>
  <si>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</si>
  <si>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</si>
  <si>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</si>
  <si>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</si>
  <si>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</si>
  <si>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</si>
  <si>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</si>
  <si>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</si>
  <si>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</si>
  <si>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</si>
  <si>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</si>
  <si>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</si>
  <si>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</si>
  <si>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</si>
  <si>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</si>
  <si>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</si>
  <si>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</si>
  <si>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</si>
  <si>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</si>
  <si>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</si>
  <si>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</si>
  <si>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</si>
  <si>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</si>
  <si>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</si>
  <si>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</si>
  <si>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</si>
  <si>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</si>
  <si>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</si>
  <si>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</si>
  <si>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</si>
  <si>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</si>
  <si>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</si>
  <si>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</si>
  <si>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</si>
  <si>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</si>
  <si>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</si>
  <si>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</si>
  <si>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</si>
  <si>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</si>
  <si>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</si>
  <si>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</si>
  <si>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</si>
  <si>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</si>
  <si>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</si>
  <si>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</si>
  <si>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</si>
  <si>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</si>
  <si>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</si>
  <si>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</si>
  <si>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</si>
  <si>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</si>
  <si>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</si>
  <si>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</si>
  <si>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</si>
  <si>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</si>
  <si>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</si>
  <si>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</si>
  <si>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</si>
  <si>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</si>
  <si>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</si>
  <si>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</si>
  <si>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</si>
  <si>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</si>
  <si>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</si>
  <si>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</si>
  <si>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</si>
  <si>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</si>
  <si>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</si>
  <si>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</si>
  <si>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</si>
  <si>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</si>
  <si>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</si>
  <si>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</si>
  <si>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</si>
  <si>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</si>
  <si>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</si>
  <si>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</si>
  <si>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</si>
  <si>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</si>
  <si>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</si>
  <si>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</si>
  <si>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</si>
  <si>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</si>
  <si>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</si>
  <si>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</si>
  <si>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</si>
  <si>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</si>
  <si>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</si>
  <si>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</si>
  <si>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</si>
  <si>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</si>
  <si>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</si>
  <si>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</si>
  <si>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</si>
  <si>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</si>
  <si>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</si>
  <si>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</si>
  <si>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</si>
  <si>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</si>
  <si>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</si>
  <si>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</si>
  <si>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</si>
  <si>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</si>
  <si>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</si>
  <si>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</si>
  <si>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</si>
  <si>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</si>
  <si>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</si>
  <si>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</si>
  <si>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</si>
  <si>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</si>
  <si>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</si>
  <si>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</si>
  <si>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</si>
  <si>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</si>
  <si>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</si>
  <si>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</si>
  <si>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</si>
  <si>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</si>
  <si>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</si>
  <si>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</si>
  <si>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</si>
  <si>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</si>
  <si>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</si>
  <si>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</si>
  <si>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</si>
  <si>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</si>
  <si>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</si>
  <si>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</si>
  <si>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</si>
  <si>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</si>
  <si>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</si>
  <si>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</si>
  <si>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</si>
  <si>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</si>
  <si>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</si>
  <si>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</si>
  <si>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</si>
  <si>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</si>
  <si>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</si>
  <si>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</si>
  <si>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</si>
  <si>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</si>
  <si>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</si>
  <si>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</si>
  <si>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</si>
  <si>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</si>
  <si>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</si>
  <si>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</si>
  <si>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</si>
  <si>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</si>
  <si>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</si>
  <si>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</si>
  <si>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</si>
  <si>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</si>
  <si>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</si>
  <si>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</si>
  <si>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</si>
  <si>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</si>
  <si>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</si>
  <si>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</si>
  <si>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</si>
  <si>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</si>
  <si>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</si>
  <si>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</si>
  <si>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</si>
  <si>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</si>
  <si>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</si>
  <si>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</si>
  <si>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</si>
  <si>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</si>
  <si>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</si>
  <si>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</si>
  <si>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</si>
  <si>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</si>
  <si>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</si>
  <si>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</si>
  <si>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</si>
  <si>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</si>
  <si>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</si>
  <si>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</si>
  <si>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</si>
  <si>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</si>
  <si>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</si>
  <si>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</si>
  <si>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</si>
  <si>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</si>
  <si>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</si>
  <si>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</si>
  <si>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</si>
  <si>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</si>
  <si>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</si>
  <si>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</si>
  <si>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</si>
  <si>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</si>
  <si>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</si>
  <si>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</si>
  <si>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</si>
  <si>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</si>
  <si>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</si>
  <si>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</si>
  <si>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</si>
  <si>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</si>
  <si>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</si>
  <si>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</si>
  <si>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</si>
  <si>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</si>
  <si>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</si>
  <si>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</si>
  <si>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</si>
  <si>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</si>
  <si>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</si>
  <si>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</si>
  <si>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</si>
  <si>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</si>
  <si>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</si>
  <si>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</si>
  <si>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</si>
  <si>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</si>
  <si>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</si>
  <si>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</si>
  <si>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</si>
  <si>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</si>
  <si>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</si>
  <si>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</si>
  <si>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</si>
  <si>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</si>
  <si>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</si>
  <si>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</si>
  <si>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</si>
  <si>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</si>
  <si>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</si>
  <si>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</si>
  <si>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</si>
  <si>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</si>
  <si>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</si>
  <si>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</si>
  <si>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</si>
  <si>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</si>
  <si>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</si>
  <si>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</si>
  <si>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</si>
  <si>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</si>
  <si>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</si>
  <si>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</si>
  <si>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</si>
  <si>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</si>
  <si>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</si>
  <si>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</si>
  <si>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</si>
  <si>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</si>
  <si>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</si>
  <si>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</si>
  <si>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</si>
  <si>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</si>
  <si>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</si>
  <si>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</si>
  <si>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</si>
  <si>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</si>
  <si>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</si>
  <si>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</si>
  <si>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</si>
  <si>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</si>
  <si>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</si>
  <si>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</si>
  <si>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</si>
  <si>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</si>
  <si>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</si>
  <si>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</si>
  <si>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</si>
  <si>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</si>
  <si>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</si>
  <si>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</si>
  <si>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</si>
  <si>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</si>
  <si>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</si>
  <si>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</si>
  <si>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</si>
  <si>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</si>
  <si>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</si>
  <si>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</si>
  <si>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</si>
  <si>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</si>
  <si>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</si>
  <si>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</si>
  <si>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</si>
  <si>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</si>
  <si>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</si>
  <si>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</si>
  <si>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</si>
  <si>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</si>
  <si>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</si>
  <si>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</si>
  <si>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</si>
  <si>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</si>
  <si>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</si>
  <si>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</si>
  <si>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</si>
  <si>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</si>
  <si>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</si>
  <si>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</si>
  <si>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</si>
  <si>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</si>
  <si>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</si>
  <si>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</si>
  <si>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</si>
  <si>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</si>
  <si>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</si>
  <si>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</si>
  <si>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</si>
  <si>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</si>
  <si>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</si>
  <si>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</si>
  <si>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</si>
  <si>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</si>
  <si>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</si>
  <si>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</si>
  <si>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</si>
  <si>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</si>
  <si>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</si>
  <si>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</si>
  <si>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</si>
  <si>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</si>
  <si>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</si>
  <si>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</si>
  <si>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</si>
  <si>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</si>
  <si>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</si>
  <si>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</si>
  <si>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</si>
  <si>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</si>
  <si>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</si>
  <si>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</si>
  <si>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</si>
  <si>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</si>
  <si>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</si>
  <si>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</si>
  <si>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</si>
  <si>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</si>
  <si>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</si>
  <si>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</si>
  <si>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</si>
  <si>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</si>
  <si>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</si>
  <si>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</si>
  <si>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</si>
  <si>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</si>
  <si>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</si>
  <si>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</si>
  <si>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</si>
  <si>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</si>
  <si>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</si>
  <si>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</si>
  <si>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</si>
  <si>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</si>
  <si>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</si>
  <si>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</si>
  <si>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</si>
  <si>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</si>
  <si>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</si>
  <si>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</si>
  <si>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</si>
  <si>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</si>
  <si>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</si>
  <si>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</si>
  <si>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</si>
  <si>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</si>
  <si>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</si>
  <si>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</si>
  <si>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</si>
  <si>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</si>
  <si>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</si>
  <si>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</si>
  <si>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</si>
  <si>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</si>
  <si>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</si>
  <si>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</si>
  <si>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</si>
  <si>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</si>
  <si>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</si>
  <si>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</si>
  <si>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</si>
  <si>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</si>
  <si>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</si>
  <si>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</si>
  <si>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</si>
  <si>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</si>
  <si>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</si>
  <si>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</si>
  <si>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</si>
  <si>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</si>
  <si>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</si>
  <si>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</si>
  <si>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</si>
  <si>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</si>
  <si>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</si>
  <si>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</si>
  <si>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</si>
  <si>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</si>
  <si>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</si>
  <si>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</si>
  <si>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</si>
  <si>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</si>
  <si>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</si>
  <si>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</si>
  <si>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</si>
  <si>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</si>
  <si>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</si>
  <si>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</si>
  <si>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</si>
  <si>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</si>
  <si>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</si>
  <si>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</si>
  <si>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</si>
  <si>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</si>
  <si>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</si>
  <si>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</si>
  <si>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</si>
  <si>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</si>
  <si>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</si>
  <si>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</si>
  <si>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</si>
  <si>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</si>
  <si>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</si>
  <si>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</si>
  <si>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</si>
  <si>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</si>
  <si>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</si>
  <si>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</si>
  <si>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</si>
  <si>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</si>
  <si>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</si>
  <si>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</si>
  <si>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</si>
  <si>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</si>
  <si>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</si>
  <si>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</si>
  <si>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</si>
  <si>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</si>
  <si>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</si>
  <si>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</si>
  <si>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</si>
  <si>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</si>
  <si>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</si>
  <si>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</si>
  <si>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</si>
  <si>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</si>
  <si>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</si>
  <si>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</si>
  <si>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</si>
  <si>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</si>
  <si>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</si>
  <si>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</si>
  <si>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</si>
  <si>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</si>
  <si>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</si>
  <si>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</si>
  <si>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</si>
  <si>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</si>
  <si>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</si>
  <si>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</si>
  <si>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</si>
  <si>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</si>
  <si>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</si>
  <si>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</si>
  <si>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</si>
  <si>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</si>
  <si>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</si>
  <si>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</si>
  <si>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</si>
  <si>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</si>
  <si>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</si>
  <si>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</si>
  <si>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</si>
  <si>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</si>
  <si>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</si>
  <si>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</si>
  <si>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</si>
  <si>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</si>
  <si>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</si>
  <si>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</si>
  <si>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</si>
  <si>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</si>
  <si>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</si>
  <si>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</si>
  <si>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</si>
  <si>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</si>
  <si>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</si>
  <si>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</si>
  <si>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</si>
  <si>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</si>
  <si>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</si>
  <si>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</si>
  <si>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</si>
  <si>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</si>
  <si>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</si>
  <si>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</si>
  <si>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</si>
  <si>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</si>
  <si>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</si>
  <si>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</si>
  <si>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</si>
  <si>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</si>
  <si>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</si>
  <si>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</si>
  <si>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</si>
  <si>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</si>
  <si>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</si>
  <si>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</si>
  <si>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</si>
  <si>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</si>
  <si>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</si>
  <si>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</si>
  <si>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</si>
  <si>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</si>
  <si>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</si>
  <si>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</si>
  <si>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</si>
  <si>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</si>
  <si>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</si>
  <si>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</si>
  <si>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</si>
  <si>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</si>
  <si>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</si>
  <si>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</si>
  <si>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</si>
  <si>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</si>
  <si>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</si>
  <si>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</si>
  <si>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</si>
  <si>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</si>
  <si>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</si>
  <si>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</si>
  <si>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</si>
  <si>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</si>
  <si>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</si>
  <si>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</si>
  <si>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</si>
  <si>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</si>
  <si>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</si>
  <si>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</si>
  <si>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</si>
  <si>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</si>
  <si>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</si>
  <si>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</si>
  <si>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</si>
  <si>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</si>
  <si>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</si>
  <si>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</si>
  <si>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</si>
  <si>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</si>
  <si>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</si>
  <si>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</si>
  <si>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</si>
  <si>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</si>
  <si>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</si>
  <si>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</si>
  <si>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</si>
  <si>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</si>
  <si>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</si>
  <si>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</si>
  <si>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</si>
  <si>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</si>
  <si>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</si>
  <si>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</si>
  <si>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</si>
  <si>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</si>
  <si>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</si>
  <si>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</si>
  <si>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</si>
  <si>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</si>
  <si>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</si>
  <si>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</si>
  <si>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</si>
  <si>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</si>
  <si>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</si>
  <si>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</si>
  <si>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</si>
  <si>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</si>
  <si>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</si>
  <si>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</si>
  <si>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</si>
  <si>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</si>
  <si>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</si>
  <si>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</si>
  <si>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</si>
  <si>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</si>
  <si>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</si>
  <si>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</si>
  <si>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</si>
  <si>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</si>
  <si>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</si>
  <si>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</si>
  <si>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</si>
  <si>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</si>
  <si>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</si>
  <si>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</si>
  <si>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</si>
  <si>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</si>
  <si>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</si>
  <si>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</si>
  <si>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</si>
  <si>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</si>
  <si>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</si>
  <si>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</si>
  <si>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</si>
  <si>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</si>
  <si>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</si>
  <si>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</si>
  <si>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</si>
  <si>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</si>
  <si>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</si>
  <si>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</si>
  <si>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</si>
  <si>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</si>
  <si>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</si>
  <si>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</si>
  <si>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</si>
  <si>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</si>
  <si>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</si>
  <si>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</si>
  <si>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</si>
  <si>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</si>
  <si>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</si>
  <si>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</si>
  <si>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</si>
  <si>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</si>
  <si>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</si>
  <si>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</si>
  <si>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</si>
  <si>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</si>
  <si>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</si>
  <si>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</si>
  <si>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</si>
  <si>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</si>
  <si>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</si>
  <si>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</si>
  <si>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</si>
  <si>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</si>
  <si>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</si>
  <si>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</si>
  <si>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</si>
  <si>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</si>
  <si>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</si>
  <si>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</si>
  <si>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</si>
  <si>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</si>
  <si>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</si>
  <si>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</si>
  <si>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</si>
  <si>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</si>
  <si>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</si>
  <si>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</si>
  <si>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</si>
  <si>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</si>
  <si>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</si>
  <si>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</si>
  <si>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</si>
  <si>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</si>
  <si>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</si>
  <si>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</si>
  <si>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</si>
  <si>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</si>
  <si>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</si>
  <si>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</si>
  <si>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</si>
  <si>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</si>
  <si>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</si>
  <si>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</si>
  <si>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</si>
  <si>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</si>
  <si>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</si>
  <si>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</si>
  <si>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</si>
  <si>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</si>
  <si>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</si>
  <si>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</si>
  <si>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</si>
  <si>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</si>
  <si>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</si>
  <si>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</si>
  <si>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</si>
  <si>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</si>
  <si>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</si>
  <si>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</si>
  <si>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</si>
  <si>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</si>
  <si>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</si>
  <si>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</si>
  <si>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</si>
  <si>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</si>
  <si>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</si>
  <si>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</si>
  <si>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</si>
  <si>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</si>
  <si>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</si>
  <si>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</si>
  <si>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</si>
  <si>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</si>
  <si>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</si>
  <si>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</si>
  <si>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</si>
  <si>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</si>
  <si>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</si>
  <si>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</si>
  <si>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</si>
  <si>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</si>
  <si>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</si>
  <si>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</si>
  <si>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</si>
  <si>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</si>
  <si>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</si>
  <si>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</si>
  <si>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</si>
  <si>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</si>
  <si>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</si>
  <si>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</si>
  <si>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</si>
  <si>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</si>
  <si>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</si>
  <si>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</si>
  <si>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</si>
  <si>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</si>
  <si>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</si>
  <si>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</si>
  <si>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</si>
  <si>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</si>
  <si>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</si>
  <si>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</si>
  <si>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</si>
  <si>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</si>
  <si>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</si>
  <si>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</si>
  <si>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</si>
  <si>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</si>
  <si>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</si>
  <si>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</si>
  <si>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</si>
  <si>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</si>
  <si>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</si>
  <si>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</si>
  <si>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</si>
  <si>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</si>
  <si>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</si>
  <si>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</si>
  <si>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</si>
  <si>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</si>
  <si>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</si>
  <si>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</si>
  <si>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</si>
  <si>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</si>
  <si>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</si>
  <si>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</si>
  <si>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</si>
  <si>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</si>
  <si>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</si>
  <si>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</si>
  <si>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</si>
  <si>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</si>
  <si>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</si>
  <si>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</si>
  <si>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</si>
  <si>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</si>
  <si>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</si>
  <si>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</si>
  <si>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</si>
  <si>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</si>
  <si>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</si>
  <si>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</si>
  <si>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</si>
  <si>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</si>
  <si>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</si>
  <si>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</si>
  <si>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</si>
  <si>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</si>
  <si>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</si>
  <si>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</si>
  <si>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</si>
  <si>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</si>
  <si>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</si>
  <si>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</si>
  <si>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</si>
  <si>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</si>
  <si>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</si>
  <si>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</si>
  <si>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</si>
  <si>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</si>
  <si>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</si>
  <si>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</si>
  <si>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</si>
  <si>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</si>
  <si>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</si>
  <si>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</si>
  <si>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</si>
  <si>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</si>
  <si>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</si>
  <si>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</si>
  <si>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</si>
  <si>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</si>
  <si>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</si>
  <si>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</si>
  <si>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</si>
  <si>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</si>
  <si>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</si>
  <si>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</si>
  <si>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</si>
  <si>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</si>
  <si>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</si>
  <si>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</si>
  <si>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</si>
  <si>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</si>
  <si>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</si>
  <si>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</si>
  <si>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</si>
  <si>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</si>
  <si>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</si>
  <si>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</si>
  <si>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</si>
  <si>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</si>
  <si>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</si>
  <si>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</si>
  <si>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</si>
  <si>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</si>
  <si>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</si>
  <si>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</si>
  <si>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</si>
  <si>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</si>
  <si>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</si>
  <si>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</si>
  <si>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</si>
  <si>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</si>
  <si>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</si>
  <si>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</si>
  <si>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</si>
  <si>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</si>
  <si>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</si>
  <si>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</si>
  <si>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</si>
  <si>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</si>
  <si>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</si>
  <si>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</si>
  <si>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</si>
  <si>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</si>
  <si>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</si>
  <si>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</si>
  <si>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</si>
  <si>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</si>
  <si>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</si>
  <si>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</si>
  <si>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</si>
  <si>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</si>
  <si>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</si>
  <si>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</si>
  <si>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</si>
  <si>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</si>
  <si>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</si>
  <si>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</si>
  <si>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</si>
  <si>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</si>
  <si>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</si>
  <si>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</si>
  <si>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</si>
  <si>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</si>
  <si>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</si>
  <si>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</si>
  <si>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</si>
  <si>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</si>
  <si>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</si>
  <si>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</si>
  <si>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</si>
  <si>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</si>
  <si>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</si>
  <si>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</si>
  <si>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</si>
  <si>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</si>
  <si>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</si>
  <si>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</si>
  <si>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</si>
  <si>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</si>
  <si>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</si>
  <si>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</si>
  <si>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</si>
  <si>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</si>
  <si>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</si>
  <si>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</si>
  <si>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</si>
  <si>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</si>
  <si>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</si>
  <si>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</si>
  <si>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</si>
  <si>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</si>
  <si>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</si>
  <si>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</si>
  <si>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</si>
  <si>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</si>
  <si>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</si>
  <si>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</si>
  <si>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</si>
  <si>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</si>
  <si>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</si>
  <si>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</si>
  <si>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</si>
  <si>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</si>
  <si>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</si>
  <si>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</si>
  <si>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</si>
  <si>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</si>
  <si>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</si>
  <si>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</si>
  <si>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</si>
  <si>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</si>
  <si>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</si>
  <si>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</si>
  <si>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</si>
  <si>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</si>
  <si>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</si>
  <si>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</si>
  <si>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</si>
  <si>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</si>
  <si>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</si>
  <si>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</si>
  <si>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</si>
  <si>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</si>
  <si>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</si>
  <si>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</si>
  <si>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</si>
  <si>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</si>
  <si>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</si>
  <si>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</si>
  <si>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</si>
  <si>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</si>
  <si>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</si>
  <si>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</si>
  <si>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</si>
  <si>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</si>
  <si>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</si>
  <si>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</si>
  <si>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</si>
  <si>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</si>
  <si>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</si>
  <si>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</si>
  <si>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</si>
  <si>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</si>
  <si>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</si>
  <si>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</si>
  <si>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</si>
  <si>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</si>
  <si>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</si>
  <si>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</si>
  <si>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</si>
  <si>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</si>
  <si>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</si>
  <si>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</si>
  <si>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</si>
  <si>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</si>
  <si>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</si>
  <si>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</si>
  <si>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</si>
  <si>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</si>
  <si>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</si>
  <si>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</si>
  <si>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</si>
  <si>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</si>
  <si>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</si>
  <si>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</si>
  <si>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</si>
  <si>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</si>
  <si>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</si>
  <si>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</si>
  <si>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</si>
  <si>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</si>
  <si>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</si>
  <si>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</si>
  <si>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</si>
  <si>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</si>
  <si>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</si>
  <si>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</si>
  <si>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</si>
  <si>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</si>
  <si>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</si>
  <si>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</si>
  <si>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</si>
  <si>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</si>
  <si>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</si>
  <si>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</si>
  <si>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</si>
  <si>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</si>
  <si>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</si>
  <si>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</si>
  <si>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</si>
  <si>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</si>
  <si>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</si>
  <si>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</si>
  <si>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</si>
  <si>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</si>
  <si>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</si>
  <si>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</si>
  <si>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</si>
  <si>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</si>
  <si>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</si>
  <si>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</si>
  <si>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</si>
  <si>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</si>
  <si>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</si>
  <si>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</si>
  <si>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</si>
  <si>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</si>
  <si>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</si>
  <si>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</si>
  <si>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</si>
  <si>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</si>
  <si>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</si>
  <si>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</si>
  <si>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</si>
  <si>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</si>
  <si>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</si>
  <si>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</si>
  <si>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</si>
  <si>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</si>
  <si>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</si>
  <si>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</si>
  <si>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</si>
  <si>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</si>
  <si>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</si>
  <si>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</si>
  <si>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</si>
  <si>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</si>
  <si>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</si>
  <si>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</si>
  <si>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</si>
  <si>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</si>
  <si>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</si>
  <si>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</si>
  <si>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</si>
  <si>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</si>
  <si>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</si>
  <si>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</si>
  <si>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</si>
  <si>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</si>
  <si>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</si>
  <si>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</si>
  <si>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</si>
  <si>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</si>
  <si>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</si>
  <si>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</si>
  <si>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</si>
  <si>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</si>
  <si>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</si>
  <si>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</si>
  <si>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</si>
  <si>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</si>
  <si>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</si>
  <si>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</si>
  <si>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</si>
  <si>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</si>
  <si>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</si>
  <si>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</si>
  <si>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</si>
  <si>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</si>
  <si>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</si>
  <si>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</si>
  <si>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</si>
  <si>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</si>
  <si>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</si>
  <si>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</si>
  <si>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</si>
  <si>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</si>
  <si>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</si>
  <si>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</si>
  <si>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</si>
  <si>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</si>
  <si>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</si>
  <si>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</si>
  <si>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</si>
  <si>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</si>
  <si>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</si>
  <si>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</si>
  <si>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</si>
  <si>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</si>
  <si>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</si>
  <si>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</si>
  <si>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</si>
  <si>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</si>
  <si>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</si>
  <si>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</si>
  <si>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</si>
  <si>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</si>
  <si>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</si>
  <si>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</si>
  <si>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</si>
  <si>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</si>
  <si>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</si>
  <si>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</si>
  <si>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</si>
  <si>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</si>
  <si>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</si>
  <si>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</si>
  <si>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</si>
  <si>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</si>
  <si>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</si>
  <si>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</si>
  <si>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</si>
  <si>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</si>
  <si>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</si>
  <si>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</si>
  <si>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</si>
  <si>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</si>
  <si>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</si>
  <si>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</si>
  <si>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</si>
  <si>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</si>
  <si>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</si>
  <si>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</si>
  <si>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</si>
  <si>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</si>
  <si>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</si>
  <si>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</si>
  <si>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</si>
  <si>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</si>
  <si>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</si>
  <si>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</si>
  <si>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</si>
  <si>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</si>
  <si>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</si>
  <si>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</si>
  <si>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</si>
  <si>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</si>
  <si>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</si>
  <si>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</si>
  <si>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</si>
  <si>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</si>
  <si>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</si>
  <si>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</si>
  <si>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</si>
  <si>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</si>
  <si>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</si>
  <si>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</si>
  <si>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</si>
  <si>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</si>
  <si>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</si>
  <si>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</si>
  <si>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</si>
  <si>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</si>
  <si>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</si>
  <si>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</si>
  <si>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</si>
  <si>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</si>
  <si>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</si>
  <si>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</si>
  <si>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</si>
  <si>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</si>
  <si>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</si>
  <si>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</si>
  <si>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</si>
  <si>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</si>
  <si>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</si>
  <si>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</si>
  <si>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</si>
  <si>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</si>
  <si>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</si>
  <si>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</si>
  <si>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</si>
  <si>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</si>
  <si>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</si>
  <si>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</si>
  <si>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</si>
  <si>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</si>
  <si>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</si>
  <si>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</si>
  <si>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</si>
  <si>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</si>
  <si>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</si>
  <si>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</si>
  <si>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</si>
  <si>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</si>
  <si>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</si>
  <si>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</si>
  <si>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</si>
  <si>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</si>
  <si>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</si>
  <si>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</si>
  <si>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</si>
  <si>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</si>
  <si>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</si>
  <si>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</si>
  <si>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</si>
  <si>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</si>
  <si>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</si>
  <si>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</si>
  <si>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</si>
  <si>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</si>
  <si>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</si>
  <si>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</si>
  <si>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</si>
  <si>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</si>
  <si>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</si>
  <si>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</si>
  <si>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</si>
  <si>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</si>
  <si>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</si>
  <si>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</si>
  <si>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</si>
  <si>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</si>
  <si>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</si>
  <si>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</si>
  <si>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</si>
  <si>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</si>
  <si>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</si>
  <si>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</si>
  <si>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</si>
  <si>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</si>
  <si>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</si>
  <si>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</si>
  <si>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</si>
  <si>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</si>
  <si>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</si>
  <si>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</si>
  <si>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</si>
  <si>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</si>
  <si>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</si>
  <si>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</si>
  <si>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</si>
  <si>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</si>
  <si>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</si>
  <si>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</si>
  <si>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</si>
  <si>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</si>
  <si>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</si>
  <si>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</si>
  <si>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</si>
  <si>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</si>
  <si>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</si>
  <si>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</si>
  <si>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</si>
  <si>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</si>
  <si>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</si>
  <si>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</si>
  <si>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</si>
  <si>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</si>
  <si>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</si>
  <si>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</si>
  <si>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</si>
  <si>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</si>
  <si>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</si>
  <si>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</si>
  <si>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</si>
  <si>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</si>
  <si>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</si>
  <si>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</si>
  <si>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</si>
  <si>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</si>
  <si>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</si>
  <si>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</si>
  <si>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</si>
  <si>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</si>
  <si>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</si>
  <si>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</si>
  <si>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</si>
  <si>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</si>
  <si>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</si>
  <si>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</si>
  <si>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</si>
  <si>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</si>
  <si>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</si>
  <si>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</si>
  <si>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</si>
  <si>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</si>
  <si>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</si>
  <si>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</si>
  <si>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</si>
  <si>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</si>
  <si>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</si>
  <si>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</si>
  <si>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</si>
  <si>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</si>
  <si>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</si>
  <si>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</si>
  <si>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</si>
  <si>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</si>
  <si>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</si>
  <si>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</si>
  <si>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</si>
  <si>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</si>
  <si>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</si>
  <si>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</si>
  <si>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</si>
  <si>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</si>
  <si>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</si>
  <si>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</si>
  <si>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</si>
  <si>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</si>
  <si>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</si>
  <si>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</si>
  <si>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</si>
  <si>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</si>
  <si>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</si>
  <si>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</si>
  <si>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</si>
  <si>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</si>
  <si>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</si>
  <si>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</si>
  <si>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</si>
  <si>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</si>
  <si>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</si>
  <si>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</si>
  <si>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</si>
  <si>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</si>
  <si>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</si>
  <si>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</si>
  <si>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</si>
  <si>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</si>
  <si>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</si>
  <si>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</si>
  <si>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</si>
  <si>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</si>
  <si>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</si>
  <si>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</si>
  <si>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</si>
  <si>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</si>
  <si>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</si>
  <si>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</si>
  <si>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</si>
  <si>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</si>
  <si>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</si>
  <si>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</si>
  <si>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</si>
  <si>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</si>
  <si>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</si>
  <si>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</si>
  <si>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</si>
  <si>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</si>
  <si>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</si>
  <si>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</si>
  <si>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</si>
  <si>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</si>
  <si>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</si>
  <si>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</si>
  <si>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</si>
  <si>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</si>
  <si>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</si>
  <si>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</si>
  <si>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</si>
  <si>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</si>
  <si>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</si>
  <si>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</si>
  <si>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</si>
  <si>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</si>
  <si>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</si>
  <si>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</si>
  <si>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</si>
  <si>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</si>
  <si>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</si>
  <si>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</si>
  <si>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</si>
  <si>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</si>
  <si>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</si>
  <si>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</si>
  <si>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</si>
  <si>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</si>
  <si>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</si>
  <si>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</si>
  <si>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</si>
  <si>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</si>
  <si>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</si>
  <si>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</si>
  <si>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</si>
  <si>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</si>
  <si>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</si>
  <si>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</si>
  <si>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</si>
  <si>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</si>
  <si>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</si>
  <si>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</si>
  <si>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</si>
  <si>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</si>
  <si>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</si>
  <si>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</si>
  <si>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</si>
  <si>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</si>
  <si>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</si>
  <si>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</si>
  <si>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</si>
  <si>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</si>
  <si>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</si>
  <si>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</si>
  <si>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</si>
  <si>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</si>
  <si>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</si>
  <si>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</si>
  <si>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</si>
  <si>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</si>
  <si>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</si>
  <si>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</si>
  <si>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</si>
  <si>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</si>
  <si>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</si>
  <si>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</si>
  <si>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</si>
  <si>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</si>
  <si>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</si>
  <si>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</si>
  <si>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</si>
  <si>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</si>
  <si>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</si>
  <si>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</si>
  <si>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</si>
  <si>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</si>
  <si>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</si>
  <si>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</si>
  <si>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</si>
  <si>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</si>
  <si>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</si>
  <si>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</si>
  <si>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</si>
  <si>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</si>
  <si>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</si>
  <si>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</si>
  <si>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</si>
  <si>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</si>
  <si>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</si>
  <si>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</si>
  <si>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</si>
  <si>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</si>
  <si>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</si>
  <si>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</si>
  <si>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</si>
  <si>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</si>
  <si>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</si>
  <si>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</si>
  <si>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</si>
  <si>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</si>
  <si>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</si>
  <si>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</si>
  <si>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</si>
  <si>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</si>
  <si>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</si>
  <si>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</si>
  <si>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</si>
  <si>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</si>
  <si>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</si>
  <si>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</si>
  <si>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</si>
  <si>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</si>
  <si>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</si>
  <si>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</si>
  <si>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</si>
  <si>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</si>
  <si>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</si>
  <si>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</si>
  <si>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</si>
  <si>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</si>
  <si>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</si>
  <si>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</si>
  <si>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</si>
  <si>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</si>
  <si>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</si>
  <si>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</si>
  <si>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</si>
  <si>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</si>
  <si>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</si>
  <si>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</si>
  <si>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</si>
  <si>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</si>
  <si>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</si>
  <si>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</si>
  <si>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</si>
  <si>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</si>
  <si>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</si>
  <si>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</si>
  <si>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</si>
  <si>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</si>
  <si>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</si>
  <si>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</si>
  <si>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</si>
  <si>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</si>
  <si>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</si>
  <si>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</si>
  <si>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</si>
  <si>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</si>
  <si>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</si>
  <si>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</si>
  <si>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</si>
  <si>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</si>
  <si>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</si>
  <si>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</si>
  <si>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</si>
  <si>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</si>
  <si>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</si>
  <si>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</si>
  <si>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</si>
  <si>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</si>
  <si>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</si>
  <si>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</si>
  <si>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</si>
  <si>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</si>
  <si>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</si>
  <si>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</si>
  <si>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</si>
  <si>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</si>
  <si>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</si>
  <si>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</si>
  <si>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</si>
  <si>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</si>
  <si>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</si>
  <si>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</si>
  <si>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</si>
  <si>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</si>
  <si>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</si>
  <si>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</si>
  <si>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</si>
  <si>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</si>
  <si>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</si>
  <si>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</si>
  <si>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</si>
  <si>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</si>
  <si>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</si>
  <si>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</si>
  <si>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</si>
  <si>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</si>
  <si>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</si>
  <si>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</si>
  <si>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</si>
  <si>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</si>
  <si>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</si>
  <si>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</si>
  <si>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</si>
  <si>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</si>
  <si>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</si>
  <si>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</si>
  <si>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</si>
  <si>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</si>
  <si>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</si>
  <si>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</si>
  <si>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</si>
  <si>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</si>
  <si>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</si>
  <si>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</si>
  <si>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</si>
  <si>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</si>
  <si>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</si>
  <si>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</si>
  <si>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</si>
  <si>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</si>
  <si>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</si>
  <si>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</si>
  <si>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</si>
  <si>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</si>
  <si>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</si>
  <si>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</si>
  <si>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</si>
  <si>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</si>
  <si>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</si>
  <si>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</si>
  <si>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</si>
  <si>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</si>
  <si>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</si>
  <si>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</si>
  <si>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</si>
  <si>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</si>
  <si>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</si>
  <si>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</si>
  <si>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</si>
  <si>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</si>
  <si>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</si>
  <si>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</si>
  <si>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</si>
  <si>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</si>
  <si>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</si>
  <si>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</si>
  <si>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</si>
  <si>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</si>
  <si>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</si>
  <si>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</si>
  <si>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</si>
  <si>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</si>
  <si>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</si>
  <si>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</si>
  <si>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</si>
  <si>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</si>
  <si>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</si>
  <si>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</si>
  <si>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</si>
  <si>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</si>
  <si>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</si>
  <si>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</si>
  <si>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</si>
  <si>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</si>
  <si>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</si>
  <si>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</si>
  <si>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</si>
  <si>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</si>
  <si>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</si>
  <si>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</si>
  <si>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</si>
  <si>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</si>
  <si>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</si>
  <si>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</si>
  <si>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</si>
  <si>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</si>
  <si>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</si>
  <si>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</si>
  <si>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</si>
  <si>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</si>
  <si>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</si>
  <si>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</si>
  <si>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</si>
  <si>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</si>
  <si>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</si>
  <si>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</si>
  <si>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</si>
  <si>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</si>
  <si>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</si>
  <si>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</si>
  <si>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</si>
  <si>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</si>
  <si>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</si>
  <si>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</si>
  <si>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</si>
  <si>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</si>
  <si>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</si>
  <si>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</si>
  <si>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</si>
  <si>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</si>
  <si>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</si>
  <si>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</si>
  <si>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</si>
  <si>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</si>
  <si>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</si>
  <si>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</si>
  <si>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</si>
  <si>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</si>
  <si>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</si>
  <si>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</si>
  <si>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</si>
  <si>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</si>
  <si>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</si>
  <si>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</si>
  <si>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</si>
  <si>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</si>
  <si>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</si>
  <si>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</si>
  <si>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</si>
  <si>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</si>
  <si>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</si>
  <si>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</si>
  <si>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</si>
  <si>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</si>
  <si>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</si>
  <si>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</si>
  <si>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</si>
  <si>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</si>
  <si>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</si>
  <si>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</si>
  <si>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</si>
  <si>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</si>
  <si>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</si>
  <si>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</si>
  <si>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</si>
  <si>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</si>
  <si>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</si>
  <si>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</si>
  <si>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</si>
  <si>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</si>
  <si>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</si>
  <si>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</si>
  <si>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</si>
  <si>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</si>
  <si>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</si>
  <si>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</si>
  <si>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</si>
  <si>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</si>
  <si>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</si>
  <si>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</si>
  <si>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</si>
  <si>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</si>
  <si>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</si>
  <si>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</si>
  <si>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</si>
  <si>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</si>
  <si>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</si>
  <si>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</si>
  <si>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</si>
  <si>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</si>
  <si>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</si>
  <si>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</si>
  <si>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</si>
  <si>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</si>
  <si>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</si>
  <si>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</si>
  <si>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</si>
  <si>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</si>
  <si>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</si>
  <si>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</si>
  <si>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</si>
  <si>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</si>
  <si>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</si>
  <si>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</si>
  <si>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</si>
  <si>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</si>
  <si>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</si>
  <si>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</si>
  <si>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</si>
  <si>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</si>
  <si>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</si>
  <si>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</si>
  <si>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</si>
  <si>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</si>
  <si>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</si>
  <si>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</si>
  <si>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</si>
  <si>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</si>
  <si>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</si>
  <si>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</si>
  <si>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</si>
  <si>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</si>
  <si>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</si>
  <si>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</si>
  <si>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</si>
  <si>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</si>
  <si>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</si>
  <si>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</si>
  <si>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</si>
  <si>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</si>
  <si>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</si>
  <si>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</si>
  <si>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</si>
  <si>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</si>
  <si>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</si>
  <si>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</si>
  <si>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</si>
  <si>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</si>
  <si>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</si>
  <si>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</si>
  <si>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</si>
  <si>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</si>
  <si>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</si>
  <si>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</si>
  <si>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</si>
  <si>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</si>
  <si>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</si>
  <si>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</si>
  <si>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</si>
  <si>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</si>
  <si>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</si>
  <si>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</si>
  <si>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</si>
  <si>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</si>
  <si>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</si>
  <si>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</si>
  <si>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</si>
  <si>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</si>
  <si>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</si>
  <si>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</si>
  <si>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</si>
  <si>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</si>
  <si>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</si>
  <si>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</si>
  <si>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</si>
  <si>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</si>
  <si>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</si>
  <si>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</si>
  <si>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</si>
  <si>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</si>
  <si>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</si>
  <si>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</si>
  <si>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</si>
  <si>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</si>
  <si>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</si>
  <si>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</si>
  <si>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</si>
  <si>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</si>
  <si>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</si>
  <si>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</si>
  <si>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</si>
  <si>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</si>
  <si>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</si>
  <si>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</si>
  <si>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</si>
  <si>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</si>
  <si>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</si>
  <si>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</si>
  <si>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</si>
  <si>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</si>
  <si>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</si>
  <si>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</si>
  <si>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</si>
  <si>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</si>
  <si>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</si>
  <si>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</si>
  <si>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</si>
  <si>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</si>
  <si>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</si>
  <si>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</si>
  <si>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</si>
  <si>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</si>
  <si>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</si>
  <si>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</si>
  <si>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</si>
  <si>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</si>
  <si>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</si>
  <si>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</si>
  <si>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</si>
  <si>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</si>
  <si>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</si>
  <si>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</si>
  <si>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</si>
  <si>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</si>
  <si>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</si>
  <si>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</si>
  <si>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</si>
  <si>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</si>
  <si>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</si>
  <si>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</si>
  <si>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</si>
  <si>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</si>
  <si>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</si>
  <si>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</si>
  <si>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</si>
  <si>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</si>
  <si>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</si>
  <si>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</si>
  <si>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</si>
  <si>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</si>
  <si>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</si>
  <si>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</si>
  <si>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</si>
  <si>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</si>
  <si>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</si>
  <si>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</si>
  <si>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</si>
  <si>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</si>
  <si>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</si>
  <si>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</si>
  <si>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</si>
  <si>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</si>
  <si>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</si>
  <si>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</si>
  <si>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</si>
  <si>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</si>
  <si>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</si>
  <si>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</si>
  <si>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</si>
  <si>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</si>
  <si>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</si>
  <si>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</si>
  <si>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</si>
  <si>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</si>
  <si>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</si>
  <si>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</si>
  <si>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</si>
  <si>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</si>
  <si>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</si>
  <si>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</si>
  <si>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</si>
  <si>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</si>
  <si>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</si>
  <si>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</si>
  <si>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</si>
  <si>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</si>
  <si>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</si>
  <si>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</si>
  <si>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</si>
  <si>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</si>
  <si>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</si>
  <si>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</si>
  <si>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</si>
  <si>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</si>
  <si>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</si>
  <si>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</si>
  <si>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</si>
  <si>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</si>
  <si>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</si>
  <si>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</si>
  <si>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</si>
  <si>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</si>
  <si>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</si>
  <si>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</si>
  <si>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</si>
  <si>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</si>
  <si>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</si>
  <si>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</si>
  <si>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</si>
  <si>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</si>
  <si>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</si>
  <si>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</si>
  <si>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</si>
  <si>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</si>
  <si>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</si>
  <si>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</si>
  <si>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</si>
  <si>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</si>
  <si>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</si>
  <si>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</si>
  <si>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</si>
  <si>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</si>
  <si>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</si>
  <si>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</si>
  <si>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</si>
  <si>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</si>
  <si>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</si>
  <si>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</si>
  <si>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</si>
  <si>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</si>
  <si>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</si>
  <si>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</si>
  <si>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</si>
  <si>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</si>
  <si>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</si>
  <si>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</si>
  <si>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</si>
  <si>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</si>
  <si>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</si>
  <si>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</si>
  <si>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</si>
  <si>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</si>
  <si>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</si>
  <si>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</si>
  <si>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</si>
  <si>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</si>
  <si>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</si>
  <si>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</si>
  <si>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</si>
  <si>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</si>
  <si>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</si>
  <si>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</si>
  <si>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</si>
  <si>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</si>
  <si>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</si>
  <si>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</si>
  <si>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</si>
  <si>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</si>
  <si>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</si>
  <si>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</si>
  <si>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</si>
  <si>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</si>
  <si>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</si>
  <si>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</si>
  <si>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</si>
  <si>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</si>
  <si>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</si>
  <si>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</si>
  <si>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</si>
  <si>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</si>
  <si>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</si>
  <si>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</si>
  <si>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</si>
  <si>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</si>
  <si>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</si>
  <si>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</si>
  <si>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</si>
  <si>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</si>
  <si>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</si>
  <si>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</si>
  <si>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</si>
  <si>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</si>
  <si>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</si>
  <si>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</si>
  <si>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</si>
  <si>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</si>
  <si>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</si>
  <si>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</si>
  <si>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</si>
  <si>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</si>
  <si>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</si>
  <si>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</si>
  <si>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</si>
  <si>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</si>
  <si>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</si>
  <si>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</si>
  <si>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</si>
  <si>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</si>
  <si>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</si>
  <si>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</si>
  <si>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</si>
  <si>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</si>
  <si>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</si>
  <si>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</si>
  <si>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</si>
  <si>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</si>
  <si>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</si>
  <si>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</si>
  <si>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</si>
  <si>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</si>
  <si>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</si>
  <si>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</si>
  <si>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</si>
  <si>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</si>
  <si>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</si>
  <si>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</si>
  <si>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</si>
  <si>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</si>
  <si>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</si>
  <si>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</si>
  <si>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</si>
  <si>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</si>
  <si>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</si>
  <si>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</si>
  <si>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</si>
  <si>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</si>
  <si>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</si>
  <si>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</si>
  <si>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</si>
  <si>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</si>
  <si>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</si>
  <si>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</si>
  <si>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</si>
  <si>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</si>
  <si>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</si>
  <si>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</si>
  <si>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</si>
  <si>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</si>
  <si>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</si>
  <si>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</si>
  <si>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</si>
  <si>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</si>
  <si>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</si>
  <si>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</si>
  <si>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</si>
  <si>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</si>
  <si>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</si>
  <si>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</si>
  <si>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</si>
  <si>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</si>
  <si>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</si>
  <si>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</si>
  <si>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</si>
  <si>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</si>
  <si>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</si>
  <si>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</si>
  <si>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</si>
  <si>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</si>
  <si>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</si>
  <si>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</si>
  <si>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</si>
  <si>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</si>
  <si>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</si>
  <si>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</si>
  <si>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</si>
  <si>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</si>
  <si>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</si>
  <si>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</si>
  <si>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</si>
  <si>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</si>
  <si>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</si>
  <si>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</si>
  <si>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</si>
  <si>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</si>
  <si>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</si>
  <si>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</si>
  <si>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</si>
  <si>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</si>
  <si>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</si>
  <si>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</si>
  <si>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</si>
  <si>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</si>
  <si>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</si>
  <si>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</si>
  <si>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</si>
  <si>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</si>
  <si>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</si>
  <si>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</si>
  <si>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</si>
  <si>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</si>
  <si>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</si>
  <si>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</si>
  <si>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</si>
  <si>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</si>
  <si>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</si>
  <si>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</si>
  <si>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</si>
  <si>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</si>
  <si>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</si>
  <si>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</si>
  <si>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</si>
  <si>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</si>
  <si>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</si>
  <si>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</si>
  <si>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</si>
  <si>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</si>
  <si>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</si>
  <si>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</si>
  <si>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</si>
  <si>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</si>
  <si>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</si>
  <si>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</si>
  <si>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</si>
  <si>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</si>
  <si>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</si>
  <si>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</si>
  <si>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</si>
  <si>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</si>
  <si>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</si>
  <si>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</si>
  <si>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</si>
  <si>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</si>
  <si>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</si>
  <si>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</si>
  <si>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</si>
  <si>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</si>
  <si>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</si>
  <si>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</si>
  <si>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</si>
  <si>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</si>
  <si>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</si>
  <si>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</si>
  <si>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</si>
  <si>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</si>
  <si>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</si>
  <si>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</si>
  <si>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</si>
  <si>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</si>
  <si>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</si>
  <si>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</si>
  <si>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</si>
  <si>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</si>
  <si>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</si>
  <si>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</si>
  <si>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</si>
  <si>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</si>
  <si>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</si>
  <si>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</si>
  <si>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</si>
  <si>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</si>
  <si>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</si>
  <si>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</si>
  <si>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</si>
  <si>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</si>
  <si>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</si>
  <si>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</si>
  <si>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</si>
  <si>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</si>
  <si>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</si>
  <si>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</si>
  <si>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</si>
  <si>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</si>
  <si>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</si>
  <si>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</si>
  <si>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</si>
  <si>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</si>
  <si>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</si>
  <si>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</si>
  <si>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</si>
  <si>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</si>
  <si>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</si>
  <si>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</si>
  <si>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</si>
  <si>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</si>
  <si>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</si>
  <si>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</si>
  <si>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</si>
  <si>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</si>
  <si>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</si>
  <si>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</si>
  <si>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</si>
  <si>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</si>
  <si>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</si>
  <si>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</si>
  <si>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</si>
  <si>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</si>
  <si>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</si>
  <si>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</si>
  <si>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</si>
  <si>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</si>
  <si>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</si>
  <si>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</si>
  <si>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</si>
  <si>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</si>
  <si>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</si>
  <si>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</si>
  <si>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</si>
  <si>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</si>
  <si>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</si>
  <si>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</si>
  <si>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</si>
  <si>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</si>
  <si>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</si>
  <si>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</si>
  <si>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</si>
  <si>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</si>
  <si>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</si>
  <si>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</si>
  <si>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</si>
  <si>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</si>
  <si>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</si>
  <si>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</si>
  <si>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</si>
  <si>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</si>
  <si>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</si>
  <si>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</si>
  <si>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</si>
  <si>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</si>
  <si>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</si>
  <si>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</si>
  <si>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</si>
  <si>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</si>
  <si>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</si>
  <si>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</si>
  <si>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</si>
  <si>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</si>
  <si>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</si>
  <si>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</si>
  <si>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</si>
  <si>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</si>
  <si>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</si>
  <si>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</si>
  <si>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</si>
  <si>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</si>
  <si>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</si>
  <si>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</si>
  <si>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</si>
  <si>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</si>
  <si>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</si>
  <si>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</si>
  <si>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</si>
  <si>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</si>
  <si>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</si>
  <si>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</si>
  <si>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</si>
  <si>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</si>
  <si>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</si>
  <si>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</si>
  <si>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</si>
  <si>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</si>
  <si>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</si>
  <si>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</si>
  <si>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</si>
  <si>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</si>
  <si>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</si>
  <si>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</si>
  <si>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</si>
  <si>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</si>
  <si>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</si>
  <si>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</si>
  <si>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</si>
  <si>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</si>
  <si>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</si>
  <si>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</si>
  <si>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</si>
  <si>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</si>
  <si>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</si>
  <si>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</si>
  <si>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</si>
  <si>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</si>
  <si>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</si>
  <si>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</si>
  <si>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</si>
  <si>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</si>
  <si>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</si>
  <si>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</si>
  <si>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</si>
  <si>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</si>
  <si>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</si>
  <si>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</si>
  <si>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</si>
  <si>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</si>
  <si>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</si>
  <si>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</si>
  <si>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</si>
  <si>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</si>
  <si>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</si>
  <si>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</si>
  <si>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</si>
  <si>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</si>
  <si>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</si>
  <si>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</si>
  <si>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</si>
  <si>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</si>
  <si>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</si>
  <si>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</si>
  <si>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</si>
  <si>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</si>
  <si>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</si>
  <si>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</si>
  <si>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</si>
  <si>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</si>
  <si>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</si>
  <si>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</si>
  <si>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</si>
  <si>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</si>
  <si>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</si>
  <si>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</si>
  <si>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</si>
  <si>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</si>
  <si>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</si>
  <si>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</si>
  <si>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</si>
  <si>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</si>
  <si>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</si>
  <si>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</si>
  <si>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</si>
  <si>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</si>
  <si>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</si>
  <si>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</si>
  <si>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</si>
  <si>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</si>
  <si>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</si>
  <si>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</si>
  <si>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</si>
  <si>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</si>
  <si>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</si>
  <si>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</si>
  <si>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</si>
  <si>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</si>
  <si>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</si>
  <si>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</si>
  <si>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</si>
  <si>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</si>
  <si>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</si>
  <si>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</si>
  <si>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</si>
  <si>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</si>
  <si>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</si>
  <si>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</si>
  <si>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</si>
  <si>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</si>
  <si>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</si>
  <si>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</si>
  <si>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</si>
  <si>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</si>
  <si>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</si>
  <si>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</si>
  <si>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</si>
  <si>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</si>
  <si>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</si>
  <si>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</si>
  <si>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</si>
  <si>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</si>
  <si>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</si>
  <si>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</si>
  <si>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</si>
  <si>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</si>
  <si>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</si>
  <si>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</si>
  <si>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</si>
  <si>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</si>
  <si>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</si>
  <si>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</si>
  <si>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</si>
  <si>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</si>
  <si>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</si>
  <si>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</si>
  <si>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</si>
  <si>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</si>
  <si>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</si>
  <si>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</si>
  <si>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</si>
  <si>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</si>
  <si>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</si>
  <si>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</si>
  <si>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</si>
  <si>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</si>
  <si>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</si>
  <si>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</si>
  <si>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</si>
  <si>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</si>
  <si>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</si>
  <si>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</si>
  <si>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</si>
  <si>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</si>
  <si>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</si>
  <si>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</si>
  <si>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</si>
  <si>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</si>
  <si>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</si>
  <si>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</si>
  <si>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</si>
  <si>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</si>
  <si>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</si>
  <si>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</si>
  <si>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</si>
  <si>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</si>
  <si>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</si>
  <si>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</si>
  <si>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</si>
  <si>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</si>
  <si>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</si>
  <si>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</si>
  <si>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</si>
  <si>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</si>
  <si>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</si>
  <si>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</si>
  <si>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</si>
  <si>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</si>
  <si>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</si>
  <si>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</si>
  <si>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</si>
  <si>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</si>
  <si>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</si>
  <si>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</si>
  <si>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</si>
  <si>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</si>
  <si>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</si>
  <si>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</si>
  <si>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</si>
  <si>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</si>
  <si>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</si>
  <si>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</si>
  <si>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</si>
  <si>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</si>
  <si>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</si>
  <si>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</si>
  <si>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</si>
  <si>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</si>
  <si>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</si>
  <si>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</si>
  <si>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</si>
  <si>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</si>
  <si>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</si>
  <si>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</si>
  <si>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</si>
  <si>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</si>
  <si>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</si>
  <si>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</si>
  <si>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</si>
  <si>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</si>
  <si>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</si>
  <si>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</si>
  <si>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</si>
  <si>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</si>
  <si>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</si>
  <si>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</si>
  <si>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</si>
  <si>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</si>
  <si>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</si>
  <si>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</si>
  <si>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</si>
  <si>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</si>
  <si>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</si>
  <si>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</si>
  <si>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</si>
  <si>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</si>
  <si>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</si>
  <si>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</si>
  <si>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</si>
  <si>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</si>
  <si>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</si>
  <si>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</si>
  <si>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</si>
  <si>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</si>
  <si>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</si>
  <si>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</si>
  <si>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</si>
  <si>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</si>
  <si>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</si>
  <si>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</si>
  <si>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</si>
  <si>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</si>
  <si>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</si>
  <si>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</si>
  <si>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</si>
  <si>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</si>
  <si>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</si>
  <si>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</si>
  <si>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</si>
  <si>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</si>
  <si>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</si>
  <si>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</si>
  <si>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</si>
  <si>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</si>
  <si>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</si>
  <si>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</si>
  <si>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</si>
  <si>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</si>
  <si>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</si>
  <si>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</si>
  <si>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</si>
  <si>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</si>
  <si>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</si>
  <si>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</si>
  <si>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</si>
  <si>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</si>
  <si>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</si>
  <si>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</si>
  <si>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</si>
  <si>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</si>
  <si>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</si>
  <si>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</si>
  <si>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</si>
  <si>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</si>
  <si>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</si>
  <si>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</si>
  <si>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</si>
  <si>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</si>
  <si>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</si>
  <si>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</si>
  <si>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</si>
  <si>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</si>
  <si>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</si>
  <si>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</si>
  <si>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</si>
  <si>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</si>
  <si>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</si>
  <si>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</si>
  <si>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</si>
  <si>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</si>
  <si>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</si>
  <si>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</si>
  <si>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</si>
  <si>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</si>
  <si>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</si>
  <si>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</si>
  <si>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</si>
  <si>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</si>
  <si>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</si>
  <si>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</si>
  <si>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</si>
  <si>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</si>
  <si>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</si>
  <si>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</si>
  <si>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</si>
  <si>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</si>
  <si>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</si>
  <si>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</si>
  <si>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</si>
  <si>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</si>
  <si>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</si>
  <si>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</si>
  <si>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</si>
  <si>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</si>
  <si>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</si>
  <si>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</si>
  <si>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</si>
  <si>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</si>
  <si>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</si>
  <si>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</si>
  <si>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</si>
  <si>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</si>
  <si>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</si>
  <si>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</si>
  <si>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</si>
  <si>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</si>
  <si>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</si>
  <si>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</si>
  <si>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</si>
  <si>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</si>
  <si>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</si>
  <si>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</si>
  <si>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</si>
  <si>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</si>
  <si>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</si>
  <si>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</si>
  <si>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</si>
  <si>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</si>
  <si>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</si>
  <si>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</si>
  <si>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</si>
  <si>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</si>
  <si>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</si>
  <si>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</si>
  <si>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</si>
  <si>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</si>
  <si>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</si>
  <si>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</si>
  <si>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</si>
  <si>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</si>
  <si>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</si>
  <si>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</si>
  <si>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</si>
  <si>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</si>
  <si>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</si>
  <si>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</si>
  <si>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</si>
  <si>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</si>
  <si>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</si>
  <si>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</si>
  <si>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</si>
  <si>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</si>
  <si>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</si>
  <si>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</si>
  <si>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</si>
  <si>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</si>
  <si>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</si>
  <si>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</si>
  <si>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</si>
  <si>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</si>
  <si>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</si>
  <si>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</si>
  <si>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</si>
  <si>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</si>
  <si>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</si>
  <si>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</si>
  <si>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</si>
  <si>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</si>
  <si>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</si>
  <si>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</si>
  <si>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</si>
  <si>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</si>
  <si>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</si>
  <si>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</si>
  <si>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</si>
  <si>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</si>
  <si>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</si>
  <si>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</si>
  <si>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</si>
  <si>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</si>
  <si>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</si>
  <si>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</si>
  <si>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</si>
  <si>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</si>
  <si>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</si>
  <si>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</si>
  <si>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</si>
  <si>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</si>
  <si>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</si>
  <si>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</si>
  <si>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</si>
  <si>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</si>
  <si>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</si>
  <si>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</si>
  <si>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</si>
  <si>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</si>
  <si>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</si>
  <si>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</si>
  <si>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</si>
  <si>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</si>
  <si>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</si>
  <si>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</si>
  <si>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</si>
  <si>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</si>
  <si>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</si>
  <si>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</si>
  <si>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</si>
  <si>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</si>
  <si>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</si>
  <si>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</si>
  <si>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</si>
  <si>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</si>
  <si>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</si>
  <si>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</si>
  <si>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</si>
  <si>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</si>
  <si>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</si>
  <si>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</si>
  <si>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</si>
  <si>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</si>
  <si>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</si>
  <si>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</si>
  <si>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</si>
  <si>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</si>
  <si>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</si>
  <si>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</si>
  <si>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</si>
  <si>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</si>
  <si>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</si>
  <si>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</si>
  <si>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</si>
  <si>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</si>
  <si>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</si>
  <si>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</si>
  <si>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</si>
  <si>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</si>
  <si>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</si>
  <si>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</si>
  <si>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</si>
  <si>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</si>
  <si>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</si>
  <si>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</si>
  <si>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</si>
  <si>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</si>
  <si>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</si>
  <si>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</si>
  <si>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</si>
  <si>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</si>
  <si>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</si>
  <si>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</si>
  <si>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</si>
  <si>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</si>
  <si>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</si>
  <si>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</si>
  <si>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</si>
  <si>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</si>
  <si>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</si>
  <si>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</si>
  <si>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</si>
  <si>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</si>
  <si>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</si>
  <si>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</si>
  <si>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</si>
  <si>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</si>
  <si>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</si>
  <si>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</si>
  <si>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</si>
  <si>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</si>
  <si>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</si>
  <si>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</si>
  <si>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</si>
  <si>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</si>
  <si>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</si>
  <si>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</si>
  <si>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</si>
  <si>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</si>
  <si>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</si>
  <si>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</si>
  <si>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</si>
  <si>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</si>
  <si>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</si>
  <si>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</si>
  <si>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</si>
  <si>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</si>
  <si>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</si>
  <si>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</si>
  <si>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</si>
  <si>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</si>
  <si>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</si>
  <si>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</si>
  <si>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</si>
  <si>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</si>
  <si>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</si>
  <si>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</si>
  <si>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</si>
  <si>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</si>
  <si>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</si>
  <si>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</si>
  <si>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</si>
  <si>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</si>
  <si>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</si>
  <si>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</si>
  <si>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</si>
  <si>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</si>
  <si>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</si>
  <si>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</si>
  <si>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</si>
  <si>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</si>
  <si>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</si>
  <si>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</si>
  <si>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</si>
  <si>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</si>
  <si>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</si>
  <si>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</si>
  <si>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</si>
  <si>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</si>
  <si>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</si>
  <si>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</si>
  <si>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</si>
  <si>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</si>
  <si>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</si>
  <si>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</si>
  <si>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</si>
  <si>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</si>
  <si>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</si>
  <si>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</si>
  <si>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</si>
  <si>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</si>
  <si>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</si>
  <si>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</si>
  <si>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</si>
  <si>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</si>
  <si>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</si>
  <si>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</si>
  <si>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</si>
  <si>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</si>
  <si>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</si>
  <si>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</si>
  <si>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</si>
  <si>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</si>
  <si>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</si>
  <si>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</si>
  <si>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</si>
  <si>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</si>
  <si>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</si>
  <si>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</si>
  <si>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</si>
  <si>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</si>
  <si>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</si>
  <si>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</si>
  <si>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</si>
  <si>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</si>
  <si>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</si>
  <si>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</si>
  <si>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</si>
  <si>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</si>
  <si>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</si>
  <si>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</si>
  <si>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</si>
  <si>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</si>
  <si>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</si>
  <si>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</si>
  <si>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</si>
  <si>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</si>
  <si>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</si>
  <si>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</si>
  <si>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</si>
  <si>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</si>
  <si>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</si>
  <si>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</si>
  <si>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</si>
  <si>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</si>
  <si>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</si>
  <si>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</si>
  <si>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</si>
  <si>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</si>
  <si>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</si>
  <si>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</si>
  <si>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</si>
  <si>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</si>
  <si>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</si>
  <si>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</si>
  <si>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</si>
  <si>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</si>
  <si>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</si>
  <si>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</si>
  <si>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</si>
  <si>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</si>
  <si>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</si>
  <si>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</si>
  <si>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</si>
  <si>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</si>
  <si>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</si>
  <si>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</si>
  <si>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</si>
  <si>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</si>
  <si>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</si>
  <si>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</si>
  <si>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</si>
  <si>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</si>
  <si>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</si>
  <si>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</si>
  <si>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</si>
  <si>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</si>
  <si>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</si>
  <si>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</si>
  <si>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</si>
  <si>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</si>
  <si>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</si>
  <si>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</si>
  <si>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</si>
  <si>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</si>
  <si>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</si>
  <si>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</si>
  <si>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</si>
  <si>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</si>
  <si>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</si>
  <si>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</si>
  <si>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</si>
  <si>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</si>
  <si>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</si>
  <si>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</si>
  <si>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</si>
  <si>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</si>
  <si>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</si>
  <si>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</si>
  <si>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</si>
  <si>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</si>
  <si>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</si>
  <si>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</si>
  <si>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</si>
  <si>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</si>
  <si>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</si>
  <si>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</si>
  <si>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</si>
  <si>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</si>
  <si>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</si>
  <si>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</si>
  <si>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</si>
  <si>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</si>
  <si>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</si>
  <si>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</si>
  <si>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</si>
  <si>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</si>
  <si>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</si>
  <si>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</si>
  <si>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</si>
  <si>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</si>
  <si>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</si>
  <si>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</si>
  <si>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</si>
  <si>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</si>
  <si>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</si>
  <si>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</si>
  <si>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</si>
  <si>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</si>
  <si>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</si>
  <si>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</si>
  <si>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</si>
  <si>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</si>
  <si>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</si>
  <si>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</si>
  <si>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</si>
  <si>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</si>
  <si>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</si>
  <si>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</si>
  <si>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</si>
  <si>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</si>
  <si>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</si>
  <si>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</si>
  <si>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</si>
  <si>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</si>
  <si>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</si>
  <si>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</si>
  <si>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</si>
  <si>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</si>
  <si>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</si>
  <si>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</si>
  <si>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</si>
  <si>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</si>
  <si>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</si>
  <si>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</si>
  <si>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</si>
  <si>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</si>
  <si>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</si>
  <si>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</si>
  <si>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</si>
  <si>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</si>
  <si>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</si>
  <si>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</si>
  <si>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</si>
  <si>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</si>
  <si>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</si>
  <si>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</si>
  <si>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</si>
  <si>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</si>
  <si>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</si>
  <si>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</si>
  <si>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</si>
  <si>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</si>
  <si>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</si>
  <si>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</si>
  <si>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</si>
  <si>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</si>
  <si>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</si>
  <si>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</si>
  <si>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</si>
  <si>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</si>
  <si>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</si>
  <si>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</si>
  <si>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</si>
  <si>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</si>
  <si>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</si>
  <si>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</si>
  <si>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</si>
  <si>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</si>
  <si>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</si>
  <si>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</si>
  <si>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</si>
  <si>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</si>
  <si>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</si>
  <si>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</si>
  <si>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</si>
  <si>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</si>
  <si>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</si>
  <si>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</si>
  <si>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</si>
  <si>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</si>
  <si>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</si>
  <si>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</si>
  <si>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</si>
  <si>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</si>
  <si>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</si>
  <si>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</si>
  <si>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</si>
  <si>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</si>
  <si>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</si>
  <si>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</si>
  <si>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</si>
  <si>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</si>
  <si>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</si>
  <si>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</si>
  <si>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</si>
  <si>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</si>
  <si>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</si>
  <si>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</si>
  <si>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</si>
  <si>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</si>
  <si>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</si>
  <si>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</si>
  <si>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</si>
  <si>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</si>
  <si>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</si>
  <si>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</si>
  <si>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</si>
  <si>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</si>
  <si>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</si>
  <si>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</si>
  <si>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</si>
  <si>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</si>
  <si>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</si>
  <si>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</si>
  <si>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</si>
  <si>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</si>
  <si>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</si>
  <si>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</si>
  <si>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</si>
  <si>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</si>
  <si>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</si>
  <si>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</si>
  <si>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</si>
  <si>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</si>
  <si>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</si>
  <si>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</si>
  <si>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</si>
  <si>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</si>
  <si>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</si>
  <si>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</si>
  <si>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</si>
  <si>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</si>
  <si>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</si>
  <si>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</si>
  <si>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</si>
  <si>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</si>
  <si>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</si>
  <si>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</si>
  <si>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</si>
  <si>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</si>
  <si>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</si>
  <si>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</si>
  <si>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</si>
  <si>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</si>
  <si>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</si>
  <si>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</si>
  <si>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</si>
  <si>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</si>
  <si>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</si>
  <si>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</si>
  <si>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</si>
  <si>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</si>
  <si>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</si>
  <si>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</si>
  <si>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</si>
  <si>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</si>
  <si>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</si>
  <si>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</si>
  <si>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</si>
  <si>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</si>
  <si>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</si>
  <si>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</si>
  <si>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</si>
  <si>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</si>
  <si>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</si>
  <si>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</si>
  <si>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</si>
  <si>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</si>
  <si>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</si>
  <si>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</si>
  <si>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</si>
  <si>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</si>
  <si>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</si>
  <si>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</si>
  <si>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</si>
  <si>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</si>
  <si>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</si>
  <si>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</si>
  <si>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</si>
  <si>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</si>
  <si>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</si>
  <si>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</si>
  <si>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</si>
  <si>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</si>
  <si>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</si>
  <si>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</si>
  <si>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</si>
  <si>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</si>
  <si>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</si>
  <si>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</si>
  <si>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</si>
  <si>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</si>
  <si>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</si>
  <si>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</si>
  <si>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</si>
  <si>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</si>
  <si>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</si>
  <si>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</si>
  <si>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</si>
  <si>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</si>
  <si>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</si>
  <si>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</si>
  <si>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</si>
  <si>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</si>
  <si>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</si>
  <si>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</si>
  <si>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</si>
  <si>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</si>
  <si>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</si>
  <si>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</si>
  <si>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</si>
  <si>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</si>
  <si>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</si>
  <si>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</si>
  <si>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</si>
  <si>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</si>
  <si>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</si>
  <si>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</si>
  <si>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</si>
  <si>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</si>
  <si>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</si>
  <si>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</si>
  <si>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</si>
  <si>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</si>
  <si>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</si>
  <si>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</si>
  <si>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</si>
  <si>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</si>
  <si>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</si>
  <si>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</si>
  <si>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</si>
  <si>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</si>
  <si>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</si>
  <si>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</si>
  <si>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</si>
  <si>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</si>
  <si>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</si>
  <si>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</si>
  <si>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</si>
  <si>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</si>
  <si>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</si>
  <si>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</si>
  <si>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</si>
  <si>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</si>
  <si>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</si>
  <si>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</si>
  <si>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</si>
  <si>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</si>
  <si>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</si>
  <si>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</si>
  <si>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</si>
  <si>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</si>
  <si>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</si>
  <si>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</si>
  <si>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</si>
  <si>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</si>
  <si>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</si>
  <si>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</si>
  <si>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</si>
  <si>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</si>
  <si>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</si>
  <si>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</si>
  <si>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</si>
  <si>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</si>
  <si>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</si>
  <si>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</si>
  <si>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</si>
  <si>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</si>
  <si>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</si>
  <si>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</si>
  <si>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</si>
  <si>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</si>
  <si>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</si>
  <si>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</si>
  <si>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</si>
  <si>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</si>
  <si>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</si>
  <si>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</si>
  <si>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</si>
  <si>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</si>
  <si>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</si>
  <si>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</si>
  <si>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</si>
  <si>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</si>
  <si>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</si>
  <si>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</si>
  <si>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</si>
  <si>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</si>
  <si>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</si>
  <si>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</si>
  <si>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</si>
  <si>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</si>
  <si>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</si>
  <si>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</si>
  <si>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</si>
  <si>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</si>
  <si>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</si>
  <si>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</si>
  <si>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</si>
  <si>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</si>
  <si>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</si>
  <si>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</si>
  <si>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</si>
  <si>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</si>
  <si>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</si>
  <si>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</si>
  <si>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</si>
  <si>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</si>
  <si>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</si>
  <si>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</si>
  <si>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</si>
  <si>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</si>
  <si>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</si>
  <si>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</si>
  <si>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</si>
  <si>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</si>
  <si>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</si>
  <si>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</si>
  <si>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</si>
  <si>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</si>
  <si>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</si>
  <si>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</si>
  <si>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</si>
  <si>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</si>
  <si>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</si>
  <si>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</si>
  <si>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</si>
  <si>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</si>
  <si>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</si>
  <si>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</si>
  <si>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</si>
  <si>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</si>
  <si>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</si>
  <si>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</si>
  <si>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</si>
  <si>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</si>
  <si>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</si>
  <si>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</si>
  <si>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</si>
  <si>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</si>
  <si>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</si>
  <si>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</si>
  <si>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</si>
  <si>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</si>
  <si>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</si>
  <si>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</si>
  <si>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</si>
  <si>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</si>
  <si>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</si>
  <si>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</si>
  <si>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</si>
  <si>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</si>
  <si>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</si>
  <si>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</si>
  <si>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</si>
  <si>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</si>
  <si>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</si>
  <si>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</si>
  <si>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</si>
  <si>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</si>
  <si>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</si>
  <si>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</si>
  <si>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</si>
  <si>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</si>
  <si>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</si>
  <si>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</si>
  <si>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</si>
  <si>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</si>
  <si>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</si>
  <si>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</si>
  <si>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</si>
  <si>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</si>
  <si>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</si>
  <si>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</si>
  <si>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</si>
  <si>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</si>
  <si>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</si>
  <si>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</si>
  <si>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</si>
  <si>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</si>
  <si>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</si>
  <si>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</si>
  <si>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</si>
  <si>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</si>
  <si>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</si>
  <si>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</si>
  <si>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</si>
  <si>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</si>
  <si>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</si>
  <si>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</si>
  <si>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</si>
  <si>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</si>
  <si>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</si>
  <si>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</si>
  <si>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</si>
  <si>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</si>
  <si>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</si>
  <si>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</si>
  <si>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</si>
  <si>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</si>
  <si>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</si>
  <si>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</si>
  <si>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</si>
  <si>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</si>
  <si>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</si>
  <si>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</si>
  <si>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</si>
  <si>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</si>
  <si>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</si>
  <si>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</si>
  <si>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</si>
  <si>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</si>
  <si>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</si>
  <si>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</si>
  <si>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</si>
  <si>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</si>
  <si>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</si>
  <si>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</si>
  <si>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</si>
  <si>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</si>
  <si>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</si>
  <si>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</si>
  <si>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</si>
  <si>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</si>
  <si>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</si>
  <si>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</si>
  <si>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</si>
  <si>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</si>
  <si>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</si>
  <si>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</si>
  <si>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</si>
  <si>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</si>
  <si>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</si>
  <si>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</si>
  <si>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</si>
  <si>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</si>
  <si>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</si>
  <si>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</si>
  <si>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</si>
  <si>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</si>
  <si>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</si>
  <si>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</si>
  <si>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</si>
  <si>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</si>
  <si>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</si>
  <si>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</si>
  <si>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</si>
  <si>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</si>
  <si>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</si>
  <si>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</si>
  <si>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</si>
  <si>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</si>
  <si>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</si>
  <si>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</si>
  <si>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</si>
  <si>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</si>
  <si>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</si>
  <si>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</si>
  <si>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</si>
  <si>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</si>
  <si>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</si>
  <si>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</si>
  <si>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</si>
  <si>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</si>
  <si>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</si>
  <si>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</si>
  <si>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</si>
  <si>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</si>
  <si>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</si>
  <si>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</si>
  <si>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</si>
  <si>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</si>
  <si>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</si>
  <si>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</si>
  <si>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</si>
  <si>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</si>
  <si>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</si>
  <si>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</si>
  <si>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</si>
  <si>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</si>
  <si>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</si>
  <si>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</si>
  <si>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</si>
  <si>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</si>
  <si>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</si>
  <si>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</si>
  <si>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</si>
  <si>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</si>
  <si>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</si>
  <si>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</si>
  <si>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</si>
  <si>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</si>
  <si>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</si>
  <si>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</si>
  <si>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</si>
  <si>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</si>
  <si>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</si>
  <si>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</si>
  <si>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</si>
  <si>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</si>
  <si>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</si>
  <si>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</si>
  <si>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</si>
  <si>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</si>
  <si>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</si>
  <si>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</si>
  <si>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</si>
  <si>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</si>
  <si>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</si>
  <si>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</si>
  <si>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</si>
  <si>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</si>
  <si>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</si>
  <si>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</si>
  <si>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</si>
  <si>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</si>
  <si>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</si>
  <si>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</si>
  <si>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</si>
  <si>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</si>
  <si>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</si>
  <si>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</si>
  <si>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</si>
  <si>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</si>
  <si>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</si>
  <si>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</si>
  <si>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</si>
  <si>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</si>
  <si>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</si>
  <si>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</si>
  <si>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</si>
  <si>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</si>
  <si>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</si>
  <si>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</si>
  <si>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</si>
  <si>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</si>
  <si>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</si>
  <si>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</si>
  <si>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</si>
  <si>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</si>
  <si>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</si>
  <si>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</si>
  <si>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</si>
  <si>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</si>
  <si>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</si>
  <si>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</si>
  <si>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</si>
  <si>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</si>
  <si>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</si>
  <si>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</si>
  <si>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</si>
  <si>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</si>
  <si>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</si>
  <si>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</si>
  <si>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</si>
  <si>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</si>
  <si>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</si>
  <si>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</si>
  <si>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</si>
  <si>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</si>
  <si>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</si>
  <si>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</si>
  <si>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</si>
  <si>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</si>
  <si>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</si>
  <si>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</si>
  <si>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</si>
  <si>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</si>
  <si>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</si>
  <si>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</si>
  <si>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</si>
  <si>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</si>
  <si>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</si>
  <si>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</si>
  <si>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</si>
  <si>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</si>
  <si>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</si>
  <si>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</si>
  <si>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</si>
  <si>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</si>
  <si>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</si>
  <si>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</si>
  <si>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</si>
  <si>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</si>
  <si>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</si>
  <si>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</si>
  <si>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</si>
  <si>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</si>
  <si>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</si>
  <si>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</si>
  <si>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</si>
  <si>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</si>
  <si>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</si>
  <si>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</si>
  <si>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</si>
  <si>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</si>
  <si>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</si>
  <si>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</si>
  <si>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</si>
  <si>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</si>
  <si>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</si>
  <si>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</si>
  <si>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</si>
  <si>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</si>
  <si>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</si>
  <si>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</si>
  <si>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</si>
  <si>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</si>
  <si>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</si>
  <si>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</si>
  <si>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</si>
  <si>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</si>
  <si>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</si>
  <si>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</si>
  <si>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</si>
  <si>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</si>
  <si>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</si>
  <si>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</si>
  <si>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</si>
  <si>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</si>
  <si>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</si>
  <si>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</si>
  <si>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</si>
  <si>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</si>
  <si>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</si>
  <si>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</si>
  <si>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</si>
  <si>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</si>
  <si>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</si>
  <si>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</si>
  <si>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</si>
  <si>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</si>
  <si>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</si>
  <si>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</si>
  <si>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</si>
  <si>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</si>
  <si>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</si>
  <si>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</si>
  <si>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</si>
  <si>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</si>
  <si>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</si>
  <si>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</si>
  <si>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</si>
  <si>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</si>
  <si>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</si>
  <si>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</si>
  <si>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</si>
  <si>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</si>
  <si>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</si>
  <si>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</si>
  <si>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</si>
  <si>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</si>
  <si>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</si>
  <si>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</si>
  <si>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</si>
  <si>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</si>
  <si>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</si>
  <si>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</si>
  <si>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</si>
  <si>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</si>
  <si>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</si>
  <si>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</si>
  <si>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</si>
  <si>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</si>
  <si>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</si>
  <si>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</si>
  <si>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</si>
  <si>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</si>
  <si>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</si>
  <si>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</si>
  <si>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</si>
  <si>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</si>
  <si>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</si>
  <si>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</si>
  <si>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</si>
  <si>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</si>
  <si>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</si>
  <si>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</si>
  <si>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</si>
  <si>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</si>
  <si>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</si>
  <si>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</si>
  <si>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</si>
  <si>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</si>
  <si>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</si>
  <si>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</si>
  <si>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</si>
  <si>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</si>
  <si>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</si>
  <si>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</si>
  <si>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</si>
  <si>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</si>
  <si>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</si>
  <si>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</si>
  <si>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</si>
  <si>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</si>
  <si>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</si>
  <si>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</si>
  <si>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</si>
  <si>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</si>
  <si>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</si>
  <si>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</si>
  <si>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</si>
  <si>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</si>
  <si>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</si>
  <si>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</si>
  <si>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</si>
  <si>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</si>
  <si>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</si>
  <si>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</si>
  <si>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</si>
  <si>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</si>
  <si>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</si>
  <si>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</si>
  <si>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</si>
  <si>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</si>
  <si>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</si>
  <si>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</si>
  <si>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</si>
  <si>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</si>
  <si>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</si>
  <si>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</si>
  <si>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</si>
  <si>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</si>
  <si>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</si>
  <si>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</si>
  <si>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</si>
  <si>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</si>
  <si>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</si>
  <si>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</si>
  <si>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</si>
  <si>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</si>
  <si>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</si>
  <si>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</si>
  <si>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</si>
  <si>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</si>
  <si>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</si>
  <si>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</si>
  <si>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</si>
  <si>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</si>
  <si>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</si>
  <si>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</si>
  <si>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</si>
  <si>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</si>
  <si>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</si>
  <si>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</si>
  <si>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</si>
  <si>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</si>
  <si>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</si>
  <si>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</si>
  <si>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</si>
  <si>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</si>
  <si>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</si>
  <si>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</si>
  <si>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</si>
  <si>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</si>
  <si>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</si>
  <si>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</si>
  <si>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</si>
  <si>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</si>
  <si>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</si>
  <si>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</si>
  <si>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</si>
  <si>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</si>
  <si>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</si>
  <si>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</si>
  <si>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</si>
  <si>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</si>
  <si>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</si>
  <si>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</si>
  <si>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</si>
  <si>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</si>
  <si>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</si>
  <si>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</si>
  <si>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</si>
  <si>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</si>
  <si>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</si>
  <si>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</si>
  <si>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</si>
  <si>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</si>
  <si>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</si>
  <si>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</si>
  <si>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</si>
  <si>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</si>
  <si>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</si>
  <si>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</si>
  <si>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</si>
  <si>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</si>
  <si>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</si>
  <si>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</si>
  <si>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</si>
  <si>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</si>
  <si>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</si>
  <si>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</si>
  <si>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</si>
  <si>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</si>
  <si>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</si>
  <si>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</si>
  <si>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</si>
  <si>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</si>
  <si>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</si>
  <si>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</si>
  <si>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</si>
  <si>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</si>
  <si>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</si>
  <si>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</si>
  <si>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</si>
  <si>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</si>
  <si>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</si>
  <si>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</si>
  <si>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</si>
  <si>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</si>
  <si>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</si>
  <si>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</si>
  <si>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</si>
  <si>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</si>
  <si>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</si>
  <si>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</si>
  <si>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</si>
  <si>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</si>
  <si>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</si>
  <si>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</si>
  <si>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</si>
  <si>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</si>
  <si>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</si>
  <si>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</si>
  <si>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</si>
  <si>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</si>
  <si>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</si>
  <si>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</si>
  <si>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</si>
  <si>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</si>
  <si>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</si>
  <si>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</si>
  <si>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</si>
  <si>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</si>
  <si>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</si>
  <si>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</si>
  <si>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</si>
  <si>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</si>
  <si>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</si>
  <si>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</si>
  <si>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</si>
  <si>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</si>
  <si>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</si>
  <si>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</si>
  <si>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</si>
  <si>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</si>
  <si>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</si>
  <si>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</si>
  <si>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</si>
  <si>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</si>
  <si>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</si>
  <si>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</si>
  <si>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</si>
  <si>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</si>
  <si>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</si>
  <si>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</si>
  <si>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</si>
  <si>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</si>
  <si>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</si>
  <si>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</si>
  <si>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</si>
  <si>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</si>
  <si>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</si>
  <si>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</si>
  <si>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</si>
  <si>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</si>
  <si>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</si>
  <si>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</si>
  <si>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</si>
  <si>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</si>
  <si>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</si>
  <si>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</si>
  <si>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</si>
  <si>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</si>
  <si>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</si>
  <si>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</si>
  <si>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</si>
  <si>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</si>
  <si>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</si>
  <si>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</si>
  <si>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</si>
  <si>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</si>
  <si>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</si>
  <si>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</si>
  <si>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</si>
  <si>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</si>
  <si>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</si>
  <si>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</si>
  <si>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</si>
  <si>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</si>
  <si>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</si>
  <si>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</si>
  <si>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</si>
  <si>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</si>
  <si>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</si>
  <si>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</si>
  <si>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</si>
  <si>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</si>
  <si>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</si>
  <si>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</si>
  <si>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</si>
  <si>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</si>
  <si>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</si>
  <si>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</si>
  <si>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</si>
  <si>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</si>
  <si>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</si>
  <si>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</si>
  <si>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</si>
  <si>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</si>
  <si>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</si>
  <si>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</si>
  <si>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</si>
  <si>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</si>
  <si>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</si>
  <si>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</si>
  <si>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</si>
  <si>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</si>
  <si>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</si>
  <si>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</si>
  <si>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</si>
  <si>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</si>
  <si>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</si>
  <si>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</si>
  <si>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</si>
  <si>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</si>
  <si>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</si>
  <si>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</si>
  <si>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</si>
  <si>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</si>
  <si>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</si>
  <si>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</si>
  <si>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</si>
  <si>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</si>
  <si>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</si>
  <si>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</si>
  <si>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</si>
  <si>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</si>
  <si>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</si>
  <si>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</si>
  <si>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</si>
  <si>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</si>
  <si>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</si>
  <si>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</si>
  <si>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</si>
  <si>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</si>
  <si>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</si>
  <si>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</si>
  <si>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</si>
  <si>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</si>
  <si>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</si>
  <si>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</si>
  <si>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</si>
  <si>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</si>
  <si>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</si>
  <si>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</si>
  <si>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</si>
  <si>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</si>
  <si>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</si>
  <si>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</si>
  <si>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</si>
  <si>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</si>
  <si>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</si>
  <si>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</si>
  <si>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</si>
  <si>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</si>
  <si>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</si>
  <si>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</si>
  <si>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</si>
  <si>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</si>
  <si>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</si>
  <si>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</si>
  <si>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</si>
  <si>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</si>
  <si>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</si>
  <si>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</si>
  <si>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</si>
  <si>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</si>
  <si>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</si>
  <si>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</si>
  <si>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</si>
  <si>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</si>
  <si>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</si>
  <si>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</si>
  <si>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</si>
  <si>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</si>
  <si>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</si>
  <si>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</si>
  <si>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</si>
  <si>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</si>
  <si>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</si>
  <si>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</si>
  <si>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</si>
  <si>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</si>
  <si>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</si>
  <si>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</si>
  <si>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</si>
  <si>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</si>
  <si>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</si>
  <si>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</si>
  <si>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</si>
  <si>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</si>
  <si>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</si>
  <si>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</si>
  <si>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</si>
  <si>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</si>
  <si>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</si>
  <si>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</si>
  <si>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</si>
  <si>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</si>
  <si>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</si>
  <si>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</si>
  <si>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</si>
  <si>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</si>
  <si>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</si>
  <si>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</si>
  <si>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</si>
  <si>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</si>
  <si>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</si>
  <si>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</si>
  <si>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</si>
  <si>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</si>
  <si>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</si>
  <si>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</si>
  <si>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</si>
  <si>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</si>
  <si>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</si>
  <si>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</si>
  <si>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</si>
  <si>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</si>
  <si>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</si>
  <si>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</si>
  <si>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</si>
  <si>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</si>
  <si>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</si>
  <si>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</si>
  <si>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</si>
  <si>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</si>
  <si>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</si>
  <si>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</si>
  <si>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</si>
  <si>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</si>
  <si>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</si>
  <si>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</si>
  <si>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</si>
  <si>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</si>
  <si>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</si>
  <si>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</si>
  <si>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</si>
  <si>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</si>
  <si>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</si>
  <si>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</si>
  <si>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</si>
  <si>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</si>
  <si>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</si>
  <si>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</si>
  <si>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</si>
  <si>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</si>
  <si>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</si>
  <si>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</si>
  <si>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</si>
  <si>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</si>
  <si>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</si>
  <si>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</si>
  <si>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</si>
  <si>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</si>
  <si>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</si>
  <si>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</si>
  <si>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</si>
  <si>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</si>
  <si>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</si>
  <si>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</si>
  <si>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</si>
  <si>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</si>
  <si>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</si>
  <si>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</si>
  <si>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</si>
  <si>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</si>
  <si>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</si>
  <si>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</si>
  <si>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</si>
  <si>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</si>
  <si>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</si>
  <si>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</si>
  <si>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</si>
  <si>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</si>
  <si>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</si>
  <si>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</si>
  <si>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</si>
  <si>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</si>
  <si>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</si>
  <si>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</si>
  <si>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</si>
  <si>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</si>
  <si>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</si>
  <si>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</si>
  <si>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</si>
  <si>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</si>
  <si>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</si>
  <si>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</si>
  <si>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</si>
  <si>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</si>
  <si>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</si>
  <si>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</si>
  <si>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</si>
  <si>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</si>
  <si>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</si>
  <si>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</si>
  <si>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</si>
  <si>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</si>
  <si>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</si>
  <si>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</si>
  <si>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</si>
  <si>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</si>
  <si>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</si>
  <si>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</si>
  <si>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</si>
  <si>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</si>
  <si>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</si>
  <si>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</si>
  <si>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</si>
  <si>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</si>
  <si>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</si>
  <si>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</si>
  <si>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</si>
  <si>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</si>
  <si>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</si>
  <si>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</si>
  <si>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</si>
  <si>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</si>
  <si>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</si>
  <si>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</si>
  <si>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</si>
  <si>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</si>
  <si>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</si>
  <si>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</si>
  <si>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</si>
  <si>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</si>
  <si>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</si>
  <si>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</si>
  <si>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</si>
  <si>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</si>
  <si>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</si>
  <si>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</si>
  <si>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</si>
  <si>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</si>
  <si>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</si>
  <si>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</si>
  <si>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</si>
  <si>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</si>
  <si>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</si>
  <si>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</si>
  <si>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</si>
  <si>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</si>
  <si>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</si>
  <si>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</si>
  <si>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</si>
  <si>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</si>
  <si>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</si>
  <si>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</si>
  <si>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</si>
  <si>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</si>
  <si>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</si>
  <si>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</si>
  <si>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</si>
  <si>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</si>
  <si>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</si>
  <si>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</si>
  <si>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</si>
  <si>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</si>
  <si>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</si>
  <si>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</si>
  <si>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</si>
  <si>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</si>
  <si>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</si>
  <si>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</si>
  <si>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</si>
  <si>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</si>
  <si>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</si>
  <si>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</si>
  <si>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</si>
  <si>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</si>
  <si>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</si>
  <si>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</si>
  <si>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</si>
  <si>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</si>
  <si>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</si>
  <si>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</si>
  <si>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</si>
  <si>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</si>
  <si>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</si>
  <si>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</si>
  <si>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</si>
  <si>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</si>
  <si>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</si>
  <si>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</si>
  <si>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</si>
  <si>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</si>
  <si>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</si>
  <si>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</si>
  <si>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</si>
  <si>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</si>
  <si>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</si>
  <si>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</si>
  <si>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</si>
  <si>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</si>
  <si>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</si>
  <si>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</si>
  <si>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</si>
  <si>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</si>
  <si>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</si>
  <si>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</si>
  <si>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</si>
  <si>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</si>
  <si>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</si>
  <si>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</si>
  <si>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</si>
  <si>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</si>
  <si>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</si>
  <si>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</si>
  <si>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</si>
  <si>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</si>
  <si>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</si>
  <si>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</si>
  <si>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</si>
  <si>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</si>
  <si>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</si>
  <si>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</si>
  <si>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</si>
  <si>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</si>
  <si>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</si>
  <si>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</si>
  <si>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</si>
  <si>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</si>
  <si>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</si>
  <si>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</si>
  <si>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</si>
  <si>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</si>
  <si>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</si>
  <si>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</si>
  <si>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</si>
  <si>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</si>
  <si>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</si>
  <si>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</si>
  <si>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</si>
  <si>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</si>
  <si>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</si>
  <si>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</si>
  <si>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</si>
  <si>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</si>
  <si>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</si>
  <si>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</si>
  <si>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</si>
  <si>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</si>
  <si>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</si>
  <si>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</si>
  <si>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</si>
  <si>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</si>
  <si>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</si>
  <si>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</si>
  <si>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</si>
  <si>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</si>
  <si>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</si>
  <si>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</si>
  <si>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</si>
  <si>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</si>
  <si>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</si>
  <si>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</si>
  <si>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</si>
  <si>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</si>
  <si>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</si>
  <si>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</si>
  <si>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</si>
  <si>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</si>
  <si>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</si>
  <si>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</si>
  <si>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</si>
  <si>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</si>
  <si>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</si>
  <si>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</si>
  <si>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</si>
  <si>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</si>
  <si>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</si>
  <si>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</si>
  <si>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</si>
  <si>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</si>
  <si>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</si>
  <si>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</si>
  <si>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</si>
  <si>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</si>
  <si>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</si>
  <si>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</si>
  <si>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</si>
  <si>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</si>
  <si>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</si>
  <si>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</si>
  <si>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</si>
  <si>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</si>
  <si>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</si>
  <si>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</si>
  <si>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</si>
  <si>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</si>
  <si>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</si>
  <si>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</si>
  <si>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</si>
  <si>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</si>
  <si>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</si>
  <si>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</si>
  <si>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</si>
  <si>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</si>
  <si>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</si>
  <si>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</si>
  <si>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</si>
  <si>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</si>
  <si>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</si>
  <si>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</si>
  <si>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</si>
  <si>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</si>
  <si>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</si>
  <si>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</si>
  <si>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</si>
  <si>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</si>
  <si>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</si>
  <si>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</si>
  <si>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</si>
  <si>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</si>
  <si>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</si>
  <si>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</si>
  <si>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</si>
  <si>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</si>
  <si>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</si>
  <si>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</si>
  <si>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</si>
  <si>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</si>
  <si>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</si>
  <si>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</si>
  <si>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</si>
  <si>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</si>
  <si>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</si>
  <si>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</si>
  <si>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</si>
  <si>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</si>
  <si>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</si>
  <si>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</si>
  <si>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</si>
  <si>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</si>
  <si>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</si>
  <si>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</si>
  <si>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</si>
  <si>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</si>
  <si>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</si>
  <si>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</si>
  <si>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</si>
  <si>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</si>
  <si>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</si>
  <si>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</si>
  <si>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</si>
  <si>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</si>
  <si>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</si>
  <si>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</si>
  <si>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</si>
  <si>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</si>
  <si>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</si>
  <si>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</si>
  <si>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</si>
  <si>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</si>
  <si>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</si>
  <si>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</si>
  <si>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</si>
  <si>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</si>
  <si>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</si>
  <si>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</si>
  <si>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</si>
  <si>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</si>
  <si>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</si>
  <si>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</si>
  <si>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</si>
  <si>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</si>
  <si>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</si>
  <si>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</si>
  <si>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</si>
  <si>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</si>
  <si>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</si>
  <si>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</si>
  <si>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</si>
  <si>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</si>
  <si>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</si>
  <si>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</si>
  <si>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</si>
  <si>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</si>
  <si>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</si>
  <si>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</si>
  <si>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</si>
  <si>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</si>
  <si>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</si>
  <si>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</si>
  <si>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</si>
  <si>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</si>
  <si>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</si>
  <si>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</si>
  <si>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</si>
  <si>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</si>
  <si>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</si>
  <si>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</si>
  <si>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</si>
  <si>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</si>
  <si>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</si>
  <si>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</si>
  <si>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</si>
  <si>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</si>
  <si>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</si>
  <si>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</si>
  <si>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</si>
  <si>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</si>
  <si>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</si>
  <si>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</si>
  <si>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</si>
  <si>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</si>
  <si>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</si>
  <si>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</si>
  <si>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</si>
  <si>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</si>
  <si>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</si>
  <si>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</si>
  <si>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</si>
  <si>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</si>
  <si>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</si>
  <si>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</si>
  <si>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</si>
  <si>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</si>
  <si>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</si>
  <si>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</si>
  <si>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</si>
  <si>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</si>
  <si>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</si>
  <si>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</si>
  <si>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</si>
  <si>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</si>
  <si>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</si>
  <si>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</si>
  <si>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</si>
  <si>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</si>
  <si>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</si>
  <si>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</si>
  <si>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</si>
  <si>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</si>
  <si>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</si>
  <si>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</si>
  <si>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</si>
  <si>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</si>
  <si>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</si>
  <si>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</si>
  <si>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</si>
  <si>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</si>
  <si>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</si>
  <si>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</si>
  <si>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</si>
  <si>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</si>
  <si>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</si>
  <si>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</si>
  <si>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</si>
  <si>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</si>
  <si>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</si>
  <si>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</si>
  <si>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</si>
  <si>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</si>
  <si>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</si>
  <si>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</si>
  <si>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</si>
  <si>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</si>
  <si>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</si>
  <si>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</si>
  <si>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</si>
  <si>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</si>
  <si>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</si>
  <si>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</si>
  <si>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</si>
  <si>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</si>
  <si>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</si>
  <si>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</si>
  <si>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</si>
  <si>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</si>
  <si>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</si>
  <si>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</si>
  <si>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</si>
  <si>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</si>
  <si>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</si>
  <si>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</si>
  <si>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</si>
  <si>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</si>
  <si>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</si>
  <si>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</si>
  <si>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</si>
  <si>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</si>
  <si>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</si>
  <si>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</si>
  <si>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</si>
  <si>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</si>
  <si>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</si>
  <si>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</si>
  <si>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</si>
  <si>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</si>
  <si>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</si>
  <si>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</si>
  <si>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</si>
  <si>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</si>
  <si>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</si>
  <si>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</si>
  <si>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</si>
  <si>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</si>
  <si>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</si>
  <si>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</si>
  <si>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</si>
  <si>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</si>
  <si>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</si>
  <si>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</si>
  <si>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</si>
  <si>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</si>
  <si>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</si>
  <si>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</si>
  <si>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</si>
  <si>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</si>
  <si>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</si>
  <si>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</si>
  <si>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</si>
  <si>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</si>
  <si>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</si>
  <si>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</si>
  <si>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</si>
  <si>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</si>
  <si>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</si>
  <si>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</si>
  <si>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</si>
  <si>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</si>
  <si>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</si>
  <si>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</si>
  <si>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</si>
  <si>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</si>
  <si>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</si>
  <si>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</si>
  <si>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</si>
  <si>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</si>
  <si>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</si>
  <si>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</si>
  <si>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</si>
  <si>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</si>
  <si>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</si>
  <si>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</si>
  <si>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</si>
  <si>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</si>
  <si>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</si>
  <si>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</si>
  <si>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</si>
  <si>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</si>
  <si>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</si>
  <si>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</si>
  <si>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</si>
  <si>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</si>
  <si>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</si>
  <si>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</si>
  <si>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</si>
  <si>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</si>
  <si>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</si>
  <si>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</si>
  <si>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</si>
  <si>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</si>
  <si>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</si>
  <si>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</si>
  <si>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</si>
  <si>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</si>
  <si>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</si>
  <si>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</si>
  <si>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</si>
  <si>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</si>
  <si>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</si>
  <si>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</si>
  <si>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</si>
  <si>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</si>
  <si>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</si>
  <si>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</si>
  <si>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</si>
  <si>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</si>
  <si>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</si>
  <si>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</si>
  <si>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</si>
  <si>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</si>
  <si>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</si>
  <si>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</si>
  <si>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</si>
  <si>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</si>
  <si>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</si>
  <si>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</si>
  <si>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</si>
  <si>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</si>
  <si>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</si>
  <si>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</si>
  <si>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</si>
  <si>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</si>
  <si>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</si>
  <si>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</si>
  <si>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</si>
  <si>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</si>
  <si>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</si>
  <si>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</si>
  <si>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</si>
  <si>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</si>
  <si>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</si>
  <si>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</si>
  <si>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</si>
  <si>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</si>
  <si>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</si>
  <si>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</si>
  <si>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</si>
  <si>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</si>
  <si>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</si>
  <si>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</si>
  <si>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</si>
  <si>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</si>
  <si>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</si>
  <si>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</si>
  <si>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</si>
  <si>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</si>
  <si>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</si>
  <si>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</si>
  <si>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</si>
  <si>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</si>
  <si>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</si>
  <si>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</si>
  <si>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</si>
  <si>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</si>
  <si>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</si>
  <si>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</si>
  <si>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</si>
  <si>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</si>
  <si>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</si>
  <si>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</si>
  <si>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</si>
  <si>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</si>
  <si>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</si>
  <si>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</si>
  <si>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</si>
  <si>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</si>
  <si>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</si>
  <si>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</si>
  <si>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</si>
  <si>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</si>
  <si>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</si>
  <si>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</si>
  <si>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</si>
  <si>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</si>
  <si>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</si>
  <si>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</si>
  <si>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</si>
  <si>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</si>
  <si>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</si>
  <si>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</si>
  <si>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</si>
  <si>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</si>
  <si>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</si>
  <si>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</si>
  <si>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</si>
  <si>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</si>
  <si>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</si>
  <si>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</si>
  <si>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</si>
  <si>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</si>
  <si>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</si>
  <si>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</si>
  <si>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</si>
  <si>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</si>
  <si>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</si>
  <si>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</si>
  <si>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</si>
  <si>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</si>
  <si>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</si>
  <si>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</si>
  <si>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</si>
  <si>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</si>
  <si>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</si>
  <si>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</si>
  <si>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</si>
  <si>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</si>
  <si>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</si>
  <si>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</si>
  <si>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</si>
  <si>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</si>
  <si>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</si>
  <si>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</si>
  <si>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</si>
  <si>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</si>
  <si>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</si>
  <si>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</si>
  <si>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</si>
  <si>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</si>
  <si>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</si>
  <si>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</si>
  <si>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</si>
  <si>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</si>
  <si>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</si>
  <si>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</si>
  <si>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</si>
  <si>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</si>
  <si>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</si>
  <si>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</si>
  <si>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</si>
  <si>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</si>
  <si>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</si>
  <si>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</si>
  <si>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</si>
  <si>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</si>
  <si>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</si>
  <si>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</si>
  <si>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</si>
  <si>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</si>
  <si>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</si>
  <si>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</si>
  <si>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</si>
  <si>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</si>
  <si>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</si>
  <si>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</si>
  <si>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</si>
  <si>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</si>
  <si>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</si>
  <si>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</si>
  <si>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</si>
  <si>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</si>
  <si>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</si>
  <si>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</si>
  <si>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</si>
  <si>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</si>
  <si>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</si>
  <si>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</si>
  <si>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</si>
  <si>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</si>
  <si>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</si>
  <si>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</si>
  <si>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</si>
  <si>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</si>
  <si>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</si>
  <si>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</si>
  <si>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</si>
  <si>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</si>
  <si>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</si>
  <si>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</si>
  <si>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</si>
  <si>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</si>
  <si>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</si>
  <si>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</si>
  <si>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</si>
  <si>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</si>
  <si>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</si>
  <si>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</si>
  <si>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</si>
  <si>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</si>
  <si>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</si>
  <si>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</si>
  <si>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</si>
  <si>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</si>
  <si>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</si>
  <si>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</si>
  <si>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</si>
  <si>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</si>
  <si>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</si>
  <si>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</si>
  <si>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</si>
  <si>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</si>
  <si>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</si>
  <si>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</si>
  <si>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</si>
  <si>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</si>
  <si>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</si>
  <si>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</si>
  <si>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</si>
  <si>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</si>
  <si>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</si>
  <si>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</si>
  <si>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</si>
  <si>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</si>
  <si>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</si>
  <si>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</si>
  <si>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</si>
  <si>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</si>
  <si>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</si>
  <si>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</si>
  <si>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</si>
  <si>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</si>
  <si>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</si>
  <si>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</si>
  <si>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</si>
  <si>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</si>
  <si>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</si>
  <si>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</si>
  <si>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</si>
  <si>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</si>
  <si>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</si>
  <si>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</si>
  <si>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</si>
  <si>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</si>
  <si>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</si>
  <si>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</si>
  <si>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</si>
  <si>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</si>
  <si>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</si>
  <si>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</si>
  <si>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</si>
  <si>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</si>
  <si>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</si>
  <si>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</si>
  <si>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</si>
  <si>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</si>
  <si>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</si>
  <si>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</si>
  <si>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</si>
  <si>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</si>
  <si>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</si>
  <si>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</si>
  <si>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</si>
  <si>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</si>
  <si>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</si>
  <si>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</si>
  <si>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</si>
  <si>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</si>
  <si>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</si>
  <si>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</si>
  <si>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</si>
  <si>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</si>
  <si>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</si>
  <si>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</si>
  <si>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</si>
  <si>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</si>
  <si>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</si>
  <si>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</si>
  <si>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</si>
  <si>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</si>
  <si>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</si>
  <si>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</si>
  <si>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</si>
  <si>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</si>
  <si>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</si>
  <si>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</si>
  <si>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</si>
  <si>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</si>
  <si>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</si>
  <si>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</si>
  <si>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</si>
  <si>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</si>
  <si>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</si>
  <si>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</si>
  <si>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</si>
  <si>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</si>
  <si>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</si>
  <si>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</si>
  <si>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</si>
  <si>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</si>
  <si>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</si>
  <si>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</si>
  <si>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</si>
  <si>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</si>
  <si>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</si>
  <si>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</si>
  <si>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</si>
  <si>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</si>
  <si>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</si>
  <si>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</si>
  <si>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</si>
  <si>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</si>
  <si>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</si>
  <si>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</si>
  <si>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</si>
  <si>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</si>
  <si>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</si>
  <si>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</si>
  <si>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</si>
  <si>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</si>
  <si>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</si>
  <si>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</si>
  <si>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</si>
  <si>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</si>
  <si>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</si>
  <si>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</si>
  <si>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</si>
  <si>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</si>
  <si>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</si>
  <si>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</si>
  <si>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</si>
  <si>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</si>
  <si>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</si>
  <si>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</si>
  <si>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</si>
  <si>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</si>
  <si>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</si>
  <si>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</si>
  <si>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</si>
  <si>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</si>
  <si>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</si>
  <si>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</si>
  <si>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</si>
  <si>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</si>
  <si>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</si>
  <si>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</si>
  <si>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</si>
  <si>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</si>
  <si>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</si>
  <si>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</si>
  <si>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</si>
  <si>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</si>
  <si>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</si>
  <si>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</si>
  <si>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</si>
  <si>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</si>
  <si>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</si>
  <si>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</si>
  <si>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</si>
  <si>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</si>
  <si>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</si>
  <si>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</si>
  <si>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</si>
  <si>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</si>
  <si>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</si>
  <si>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</si>
  <si>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</si>
  <si>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</si>
  <si>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</si>
  <si>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</si>
  <si>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</si>
  <si>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</si>
  <si>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</si>
  <si>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</si>
  <si>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</si>
  <si>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</si>
  <si>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</si>
  <si>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</si>
  <si>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</si>
  <si>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</si>
  <si>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</si>
  <si>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</si>
  <si>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</si>
  <si>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</si>
  <si>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</si>
  <si>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</si>
  <si>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</si>
  <si>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</si>
  <si>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</si>
  <si>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</si>
  <si>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</si>
  <si>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</si>
  <si>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</si>
  <si>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</si>
  <si>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</si>
  <si>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</si>
  <si>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</si>
  <si>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</si>
  <si>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</si>
  <si>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</si>
  <si>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</si>
  <si>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</si>
  <si>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</si>
  <si>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</si>
  <si>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</si>
  <si>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</si>
  <si>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</si>
  <si>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</si>
  <si>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</si>
  <si>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</si>
  <si>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</si>
  <si>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</si>
  <si>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</si>
  <si>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</si>
  <si>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</si>
  <si>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</si>
  <si>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</si>
  <si>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</si>
  <si>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</si>
  <si>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</si>
  <si>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</si>
  <si>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</si>
  <si>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</si>
  <si>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</si>
  <si>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</si>
  <si>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</si>
  <si>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</si>
  <si>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</si>
  <si>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</si>
  <si>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</si>
  <si>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</si>
  <si>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</si>
  <si>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</si>
  <si>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</si>
  <si>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</si>
  <si>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</si>
  <si>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</si>
  <si>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</si>
  <si>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</si>
  <si>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</si>
  <si>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</si>
  <si>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</si>
  <si>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</si>
  <si>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</si>
  <si>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</si>
  <si>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</si>
  <si>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</si>
  <si>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</si>
  <si>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</si>
  <si>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</si>
  <si>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</si>
  <si>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</si>
  <si>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</si>
  <si>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</si>
  <si>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</si>
  <si>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</si>
  <si>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</si>
  <si>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</si>
  <si>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</si>
  <si>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</si>
  <si>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</si>
  <si>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</si>
  <si>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</si>
  <si>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</si>
  <si>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</si>
  <si>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</si>
  <si>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</si>
  <si>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</si>
  <si>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</si>
  <si>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</si>
  <si>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</si>
  <si>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</si>
  <si>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</si>
  <si>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</si>
  <si>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</si>
  <si>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</si>
  <si>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</si>
  <si>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</si>
  <si>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</si>
  <si>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</si>
  <si>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</si>
  <si>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</si>
  <si>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</si>
  <si>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</si>
  <si>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</si>
  <si>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</si>
  <si>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</si>
  <si>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</si>
  <si>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</si>
  <si>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</si>
  <si>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</si>
  <si>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</si>
  <si>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</si>
  <si>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</si>
  <si>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</si>
  <si>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</si>
  <si>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</si>
  <si>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</si>
  <si>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</si>
  <si>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</si>
  <si>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</si>
  <si>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</si>
  <si>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</si>
  <si>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</si>
  <si>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</si>
  <si>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</si>
  <si>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</si>
  <si>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</si>
  <si>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</si>
  <si>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</si>
  <si>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</si>
  <si>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</si>
  <si>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</si>
  <si>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</si>
  <si>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</si>
  <si>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</si>
  <si>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</si>
  <si>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</si>
  <si>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</si>
  <si>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</si>
  <si>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</si>
  <si>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</si>
  <si>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</si>
  <si>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</si>
  <si>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</si>
  <si>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</si>
  <si>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</si>
  <si>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</si>
  <si>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</si>
  <si>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</si>
  <si>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</si>
  <si>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</si>
  <si>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</si>
  <si>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</si>
  <si>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</si>
  <si>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</si>
  <si>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</si>
  <si>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</si>
  <si>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</si>
  <si>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</si>
  <si>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</si>
  <si>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</si>
  <si>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</si>
  <si>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</si>
  <si>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</si>
  <si>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</si>
  <si>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</si>
  <si>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</si>
  <si>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</si>
  <si>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</si>
  <si>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</si>
  <si>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</si>
  <si>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</si>
  <si>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</si>
  <si>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</si>
  <si>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</si>
  <si>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</si>
  <si>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</si>
  <si>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</si>
  <si>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</si>
  <si>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</si>
  <si>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</si>
  <si>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</si>
  <si>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</si>
  <si>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</si>
  <si>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</si>
  <si>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</si>
  <si>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</si>
  <si>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</si>
  <si>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</si>
  <si>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</si>
  <si>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</si>
  <si>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</si>
  <si>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</si>
  <si>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</si>
  <si>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</si>
  <si>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</si>
  <si>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</si>
  <si>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</si>
  <si>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</si>
  <si>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</si>
  <si>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</si>
  <si>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</si>
  <si>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</si>
  <si>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</si>
  <si>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</si>
  <si>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</si>
  <si>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</si>
  <si>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</si>
  <si>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</si>
  <si>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</si>
  <si>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</si>
  <si>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</si>
  <si>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</si>
  <si>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</si>
  <si>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</si>
  <si>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</si>
  <si>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</si>
  <si>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</si>
  <si>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</si>
  <si>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</si>
  <si>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</si>
  <si>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</si>
  <si>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</si>
  <si>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</si>
  <si>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</si>
  <si>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</si>
  <si>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</si>
  <si>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</si>
  <si>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</si>
  <si>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</si>
  <si>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</si>
  <si>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</si>
  <si>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</si>
  <si>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</si>
  <si>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</si>
  <si>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</si>
  <si>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</si>
  <si>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</si>
  <si>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</si>
  <si>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</si>
  <si>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</si>
  <si>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</si>
  <si>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</si>
  <si>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</si>
  <si>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</si>
  <si>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</si>
  <si>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</si>
  <si>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</si>
  <si>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</si>
  <si>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</si>
  <si>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</si>
  <si>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</si>
  <si>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</si>
  <si>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</si>
  <si>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</si>
  <si>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</si>
  <si>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</si>
  <si>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</si>
  <si>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</si>
  <si>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</si>
  <si>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</si>
  <si>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</si>
  <si>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</si>
  <si>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</si>
  <si>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</si>
  <si>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</si>
  <si>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</si>
  <si>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</si>
  <si>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</si>
  <si>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</si>
  <si>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</si>
  <si>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</si>
  <si>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</si>
  <si>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</si>
  <si>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</si>
  <si>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</si>
  <si>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</si>
  <si>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</si>
  <si>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</si>
  <si>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</si>
  <si>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</si>
  <si>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</si>
  <si>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</si>
  <si>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</si>
  <si>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</si>
  <si>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</si>
  <si>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</si>
  <si>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</si>
  <si>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</si>
  <si>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</si>
  <si>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</si>
  <si>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</si>
  <si>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</si>
  <si>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</si>
  <si>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</si>
  <si>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</si>
  <si>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</si>
  <si>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</si>
  <si>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</si>
  <si>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</si>
  <si>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</si>
  <si>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</si>
  <si>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</si>
  <si>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</si>
  <si>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</si>
  <si>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</si>
  <si>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</si>
  <si>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</si>
  <si>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</si>
  <si>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</si>
  <si>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</si>
  <si>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</si>
  <si>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</si>
  <si>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</si>
  <si>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</si>
  <si>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</si>
  <si>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</si>
  <si>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</si>
  <si>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</si>
  <si>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</si>
  <si>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</si>
  <si>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</si>
  <si>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</si>
  <si>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</si>
  <si>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</si>
  <si>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</si>
  <si>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</si>
  <si>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</si>
  <si>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</si>
  <si>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</si>
  <si>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</si>
  <si>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</si>
  <si>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</si>
  <si>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</si>
  <si>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</si>
  <si>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</si>
  <si>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</si>
  <si>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</si>
  <si>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</si>
  <si>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</si>
  <si>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</si>
  <si>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</si>
  <si>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</si>
  <si>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</si>
  <si>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</si>
  <si>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</si>
  <si>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</si>
  <si>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</si>
  <si>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</si>
  <si>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</si>
  <si>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</si>
  <si>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</si>
  <si>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</si>
  <si>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</si>
  <si>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</si>
  <si>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</si>
  <si>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</si>
  <si>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</si>
  <si>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</si>
  <si>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</si>
  <si>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</si>
  <si>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</si>
  <si>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</si>
  <si>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</si>
  <si>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</si>
  <si>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</si>
  <si>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</si>
  <si>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</si>
  <si>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</si>
  <si>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</si>
  <si>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</si>
  <si>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</si>
  <si>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</si>
  <si>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</si>
  <si>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</si>
  <si>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</si>
  <si>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</si>
  <si>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</si>
  <si>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</si>
  <si>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</si>
  <si>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</si>
  <si>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</si>
  <si>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</si>
  <si>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</si>
  <si>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</si>
  <si>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</si>
  <si>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</si>
  <si>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</si>
  <si>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</si>
  <si>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</si>
  <si>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</si>
  <si>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</si>
  <si>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</si>
  <si>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</si>
  <si>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</si>
  <si>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</si>
  <si>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</si>
  <si>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</si>
  <si>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</si>
  <si>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</si>
  <si>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</si>
  <si>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</si>
  <si>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</si>
  <si>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</si>
  <si>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</si>
  <si>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</si>
  <si>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</si>
  <si>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</si>
  <si>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</si>
  <si>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</si>
  <si>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</si>
  <si>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</si>
  <si>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</si>
  <si>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</si>
  <si>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</si>
  <si>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</si>
  <si>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</si>
  <si>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</si>
  <si>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</si>
  <si>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</si>
  <si>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</si>
  <si>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</si>
  <si>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</si>
  <si>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</si>
  <si>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</si>
  <si>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</si>
  <si>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</si>
  <si>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</si>
  <si>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</si>
  <si>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</si>
  <si>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</si>
  <si>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</si>
  <si>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</si>
  <si>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</si>
  <si>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</si>
  <si>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</si>
  <si>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</si>
  <si>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</si>
  <si>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</si>
  <si>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</si>
  <si>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</si>
  <si>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</si>
  <si>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</si>
  <si>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</si>
  <si>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</si>
  <si>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</si>
  <si>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</si>
  <si>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</si>
  <si>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</si>
  <si>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</si>
  <si>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</si>
  <si>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</si>
  <si>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</si>
  <si>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</si>
  <si>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</si>
  <si>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</si>
  <si>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</si>
  <si>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</si>
  <si>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</si>
  <si>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</si>
  <si>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</si>
  <si>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</si>
  <si>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</si>
  <si>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</si>
  <si>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</si>
  <si>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</si>
  <si>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</si>
  <si>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</si>
  <si>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</si>
  <si>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</si>
  <si>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</si>
  <si>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</si>
  <si>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</si>
  <si>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</si>
  <si>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</si>
  <si>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</si>
  <si>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</si>
  <si>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</si>
  <si>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</si>
  <si>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</si>
  <si>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</si>
  <si>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</si>
  <si>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</si>
  <si>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</si>
  <si>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</si>
  <si>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</si>
  <si>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</si>
  <si>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</si>
  <si>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</si>
  <si>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</si>
  <si>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</si>
  <si>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</si>
  <si>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</si>
  <si>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</si>
  <si>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</si>
  <si>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</si>
  <si>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</si>
  <si>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</si>
  <si>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</si>
  <si>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</si>
  <si>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</si>
  <si>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</si>
  <si>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</si>
  <si>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</si>
  <si>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</si>
  <si>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</si>
  <si>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</si>
  <si>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</si>
  <si>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</si>
  <si>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</si>
  <si>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</si>
  <si>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</si>
  <si>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</si>
  <si>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</si>
  <si>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</si>
  <si>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</si>
  <si>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</si>
  <si>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</si>
  <si>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</si>
  <si>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</si>
  <si>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</si>
  <si>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</si>
  <si>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</si>
  <si>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</si>
  <si>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</si>
  <si>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</si>
  <si>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</si>
  <si>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</si>
  <si>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</si>
  <si>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</si>
  <si>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</si>
  <si>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</si>
  <si>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</si>
  <si>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</si>
  <si>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</si>
  <si>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</si>
  <si>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</si>
  <si>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</si>
  <si>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</si>
  <si>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</si>
  <si>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</si>
  <si>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</si>
  <si>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</si>
  <si>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</si>
  <si>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</si>
  <si>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</si>
  <si>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</si>
  <si>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</si>
  <si>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</si>
  <si>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</si>
  <si>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</si>
  <si>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</si>
  <si>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</si>
  <si>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</si>
  <si>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</si>
  <si>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</si>
  <si>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</si>
  <si>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</si>
  <si>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</si>
  <si>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</si>
  <si>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</si>
  <si>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</si>
  <si>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</si>
  <si>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</si>
  <si>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</si>
  <si>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</si>
  <si>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</si>
  <si>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</si>
  <si>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</si>
  <si>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</si>
  <si>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</si>
  <si>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</si>
  <si>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</si>
  <si>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</si>
  <si>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</si>
  <si>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</si>
  <si>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</si>
  <si>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</si>
  <si>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</si>
  <si>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</si>
  <si>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</si>
  <si>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</si>
  <si>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</si>
  <si>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</si>
  <si>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</si>
  <si>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</si>
  <si>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</si>
  <si>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</si>
  <si>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</si>
  <si>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</si>
  <si>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</si>
  <si>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</si>
  <si>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</si>
  <si>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</si>
  <si>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</si>
  <si>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</si>
  <si>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</si>
  <si>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</si>
  <si>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</si>
  <si>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</si>
  <si>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</si>
  <si>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</si>
  <si>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</si>
  <si>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</si>
  <si>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</si>
  <si>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</si>
  <si>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</si>
  <si>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</si>
  <si>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</si>
  <si>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</si>
  <si>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</si>
  <si>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</si>
  <si>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</si>
  <si>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</si>
  <si>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</si>
  <si>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</si>
  <si>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</si>
  <si>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</si>
  <si>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</si>
  <si>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</si>
  <si>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</si>
  <si>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</si>
  <si>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</si>
  <si>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</si>
  <si>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</si>
  <si>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</si>
  <si>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</si>
  <si>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</si>
  <si>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</si>
  <si>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</si>
  <si>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</si>
  <si>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</si>
  <si>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</si>
  <si>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</si>
  <si>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</si>
  <si>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</si>
  <si>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</si>
  <si>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</si>
  <si>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</si>
  <si>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</si>
  <si>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</si>
  <si>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</si>
  <si>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</si>
  <si>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</si>
  <si>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</si>
  <si>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</si>
  <si>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</si>
  <si>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</si>
  <si>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</si>
  <si>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</si>
  <si>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</si>
  <si>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</si>
  <si>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</si>
  <si>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</si>
  <si>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</si>
  <si>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</si>
  <si>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</si>
  <si>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</si>
  <si>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</si>
  <si>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</si>
  <si>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</si>
  <si>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</si>
  <si>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</si>
  <si>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</si>
  <si>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</si>
  <si>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</si>
  <si>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</si>
  <si>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</si>
  <si>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</si>
  <si>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</si>
  <si>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</si>
  <si>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</si>
  <si>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</si>
  <si>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</si>
  <si>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</si>
  <si>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</si>
  <si>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</si>
  <si>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</si>
  <si>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</si>
  <si>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</si>
  <si>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</si>
  <si>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</si>
  <si>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</si>
  <si>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</si>
  <si>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</si>
  <si>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</si>
  <si>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</si>
  <si>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</si>
  <si>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</si>
  <si>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</si>
  <si>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</si>
  <si>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</si>
  <si>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</si>
  <si>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</si>
  <si>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</si>
  <si>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</si>
  <si>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</si>
  <si>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</si>
  <si>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</si>
  <si>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</si>
  <si>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</si>
  <si>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</si>
  <si>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</si>
  <si>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</si>
  <si>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</si>
  <si>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</si>
  <si>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</si>
  <si>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</si>
  <si>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</si>
  <si>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</si>
  <si>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</si>
  <si>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</si>
  <si>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</si>
  <si>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</si>
  <si>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</si>
  <si>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</si>
  <si>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</si>
  <si>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</si>
  <si>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</si>
  <si>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</si>
  <si>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</si>
  <si>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</si>
  <si>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</si>
  <si>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</si>
  <si>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</si>
  <si>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</si>
  <si>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</si>
  <si>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</si>
  <si>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</si>
  <si>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</si>
  <si>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</si>
  <si>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</si>
  <si>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</si>
  <si>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</si>
  <si>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</si>
  <si>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</si>
  <si>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</si>
  <si>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</si>
  <si>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</si>
  <si>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</si>
  <si>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</si>
  <si>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</si>
  <si>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</si>
  <si>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</si>
  <si>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</si>
  <si>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</si>
  <si>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</si>
  <si>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</si>
  <si>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</si>
  <si>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</si>
  <si>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</si>
  <si>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</si>
  <si>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</si>
  <si>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</si>
  <si>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</si>
  <si>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</si>
  <si>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</si>
  <si>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</si>
  <si>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</si>
  <si>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</si>
  <si>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</si>
  <si>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</si>
  <si>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</si>
  <si>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</si>
  <si>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</si>
  <si>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</si>
  <si>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</si>
  <si>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</si>
  <si>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</si>
  <si>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</si>
  <si>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</si>
  <si>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</si>
  <si>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</si>
  <si>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</si>
  <si>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</si>
  <si>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</si>
  <si>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</si>
  <si>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</si>
  <si>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</si>
  <si>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</si>
  <si>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</si>
  <si>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</si>
  <si>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</si>
  <si>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</si>
  <si>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</si>
  <si>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</si>
  <si>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</si>
  <si>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</si>
  <si>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</si>
  <si>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</si>
  <si>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</si>
  <si>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</si>
  <si>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</si>
  <si>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</si>
  <si>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</si>
  <si>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</si>
  <si>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</si>
  <si>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</si>
  <si>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</si>
  <si>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</si>
  <si>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</si>
  <si>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</si>
  <si>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</si>
  <si>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</si>
  <si>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</si>
  <si>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</si>
  <si>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</si>
  <si>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</si>
  <si>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</si>
  <si>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</si>
  <si>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</si>
  <si>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</si>
  <si>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</si>
  <si>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</si>
  <si>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</si>
  <si>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</si>
  <si>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</si>
  <si>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</si>
  <si>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</si>
  <si>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</si>
  <si>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</si>
  <si>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</si>
  <si>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</si>
  <si>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</si>
  <si>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</si>
  <si>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</si>
  <si>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</si>
  <si>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</si>
  <si>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</si>
  <si>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</si>
  <si>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</si>
  <si>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</si>
  <si>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</si>
  <si>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</si>
  <si>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</si>
  <si>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</si>
  <si>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</si>
  <si>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</si>
  <si>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</si>
  <si>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</si>
  <si>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</si>
  <si>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</si>
  <si>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</si>
  <si>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</si>
  <si>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</si>
  <si>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</si>
  <si>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</si>
  <si>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</si>
  <si>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</si>
  <si>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</si>
  <si>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</si>
  <si>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</si>
  <si>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</si>
  <si>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</si>
  <si>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</si>
  <si>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</si>
  <si>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</si>
  <si>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</si>
  <si>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</si>
  <si>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</si>
  <si>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</si>
  <si>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</si>
  <si>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</si>
  <si>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</si>
  <si>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</si>
  <si>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</si>
  <si>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</si>
  <si>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</si>
  <si>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</si>
  <si>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</si>
  <si>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</si>
  <si>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</si>
  <si>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</si>
  <si>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</si>
  <si>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</si>
  <si>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</si>
  <si>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</si>
  <si>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</si>
  <si>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</si>
  <si>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</si>
  <si>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</si>
  <si>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</si>
  <si>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</si>
  <si>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</si>
  <si>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</si>
  <si>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</si>
  <si>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</si>
  <si>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</si>
  <si>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</si>
  <si>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</si>
  <si>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</si>
  <si>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</si>
  <si>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</si>
  <si>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</si>
  <si>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</si>
  <si>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</si>
  <si>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</si>
  <si>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</si>
  <si>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</si>
  <si>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</si>
  <si>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</si>
  <si>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</si>
  <si>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</si>
  <si>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</si>
  <si>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</si>
  <si>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</si>
  <si>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</si>
  <si>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</si>
  <si>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</si>
  <si>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</si>
  <si>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</si>
  <si>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</si>
  <si>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</si>
  <si>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</si>
  <si>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</si>
  <si>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</si>
  <si>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</si>
  <si>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</si>
  <si>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</si>
  <si>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</si>
  <si>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</si>
  <si>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</si>
  <si>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</si>
  <si>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</si>
  <si>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</si>
  <si>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</si>
  <si>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</si>
  <si>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</si>
  <si>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</si>
  <si>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</si>
  <si>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</si>
  <si>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</si>
  <si>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</si>
  <si>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</si>
  <si>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</si>
  <si>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</si>
  <si>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</si>
  <si>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</si>
  <si>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</si>
  <si>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</si>
  <si>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</si>
  <si>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</si>
  <si>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</si>
  <si>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</si>
  <si>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</si>
  <si>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</si>
  <si>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</si>
  <si>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</si>
  <si>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</si>
  <si>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</si>
  <si>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</si>
  <si>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</si>
  <si>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</si>
  <si>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</si>
  <si>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</si>
  <si>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</si>
  <si>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</si>
  <si>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</si>
  <si>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</si>
  <si>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</si>
  <si>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</si>
  <si>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</si>
  <si>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</si>
  <si>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</si>
  <si>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</si>
  <si>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</si>
  <si>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</si>
  <si>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</si>
  <si>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</si>
  <si>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</si>
  <si>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</si>
  <si>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</si>
  <si>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</si>
  <si>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</si>
  <si>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</si>
  <si>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</si>
  <si>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</si>
  <si>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</si>
  <si>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</si>
  <si>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</si>
  <si>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</si>
  <si>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</si>
  <si>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</si>
  <si>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</si>
  <si>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</si>
  <si>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</si>
  <si>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</si>
  <si>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</si>
  <si>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</si>
  <si>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</si>
  <si>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</si>
  <si>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</si>
  <si>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</si>
  <si>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</si>
  <si>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</si>
  <si>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</si>
  <si>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</si>
  <si>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</si>
  <si>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</si>
  <si>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</si>
  <si>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</si>
  <si>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</si>
  <si>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</si>
  <si>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</si>
  <si>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</si>
  <si>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</si>
  <si>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</si>
  <si>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</si>
  <si>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</si>
  <si>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</si>
  <si>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</si>
  <si>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</si>
  <si>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</si>
  <si>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</si>
  <si>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</si>
  <si>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</si>
  <si>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</si>
  <si>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</si>
  <si>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</si>
  <si>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</si>
  <si>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</si>
  <si>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</si>
  <si>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</si>
  <si>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</si>
  <si>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</si>
  <si>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</si>
  <si>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</si>
  <si>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</si>
  <si>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</si>
  <si>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</si>
  <si>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</si>
  <si>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</si>
  <si>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</si>
  <si>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</si>
  <si>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</si>
  <si>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</si>
  <si>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</si>
  <si>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</si>
  <si>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</si>
  <si>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</si>
  <si>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</si>
  <si>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</si>
  <si>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</si>
  <si>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</si>
  <si>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</si>
  <si>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</si>
  <si>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</si>
  <si>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</si>
  <si>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</si>
  <si>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</si>
  <si>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</si>
  <si>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</si>
  <si>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</si>
  <si>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</si>
  <si>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</si>
  <si>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</si>
  <si>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</si>
  <si>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</si>
  <si>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</si>
  <si>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</si>
  <si>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</si>
  <si>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</si>
  <si>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</si>
  <si>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</si>
  <si>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</si>
  <si>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</si>
  <si>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</si>
  <si>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</si>
  <si>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</si>
  <si>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</si>
  <si>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</si>
  <si>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</si>
  <si>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</si>
  <si>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</si>
  <si>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</si>
  <si>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</si>
  <si>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</si>
  <si>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</si>
  <si>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</si>
  <si>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</si>
  <si>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</si>
  <si>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</si>
  <si>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</si>
  <si>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</si>
  <si>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</si>
  <si>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</si>
  <si>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</si>
  <si>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</si>
  <si>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</si>
  <si>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</si>
  <si>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</si>
  <si>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</si>
  <si>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</si>
  <si>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</si>
  <si>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</si>
  <si>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</si>
  <si>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</si>
  <si>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</si>
  <si>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</si>
  <si>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</si>
  <si>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</si>
  <si>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</si>
  <si>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</si>
  <si>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</si>
  <si>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</si>
  <si>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</si>
  <si>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</si>
  <si>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</si>
  <si>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</si>
  <si>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</si>
  <si>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</si>
  <si>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</si>
  <si>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</si>
  <si>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</si>
  <si>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</si>
  <si>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</si>
  <si>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</si>
  <si>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</si>
  <si>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</si>
  <si>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</si>
  <si>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</si>
  <si>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</si>
  <si>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</si>
  <si>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</si>
  <si>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</si>
  <si>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</si>
  <si>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</si>
  <si>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</si>
  <si>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</si>
  <si>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</si>
  <si>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</si>
  <si>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</si>
  <si>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</si>
  <si>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</si>
  <si>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</si>
  <si>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</si>
  <si>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</si>
  <si>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</si>
  <si>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</si>
  <si>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</si>
  <si>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</si>
  <si>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</si>
  <si>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</si>
  <si>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</si>
  <si>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</si>
  <si>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</si>
  <si>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</si>
  <si>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</si>
  <si>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</si>
  <si>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</si>
  <si>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</si>
  <si>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</si>
  <si>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</si>
  <si>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</si>
  <si>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</si>
  <si>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</si>
  <si>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</si>
  <si>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</si>
  <si>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</si>
  <si>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</si>
  <si>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</si>
  <si>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</si>
  <si>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</si>
  <si>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</si>
  <si>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</si>
  <si>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</si>
  <si>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</si>
  <si>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</si>
  <si>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</si>
  <si>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</si>
  <si>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</si>
  <si>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</si>
  <si>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</si>
  <si>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</si>
  <si>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</si>
  <si>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</si>
  <si>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</si>
  <si>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</si>
  <si>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</si>
  <si>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</si>
  <si>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</si>
  <si>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</si>
  <si>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</si>
  <si>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</si>
  <si>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</si>
  <si>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</si>
  <si>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</si>
  <si>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</si>
  <si>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</si>
  <si>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</si>
  <si>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</si>
  <si>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</si>
  <si>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</si>
  <si>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</si>
  <si>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</si>
  <si>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</si>
  <si>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</si>
  <si>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</si>
  <si>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</si>
  <si>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</si>
  <si>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</si>
  <si>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</si>
  <si>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</si>
  <si>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</si>
  <si>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</si>
  <si>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</si>
  <si>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</si>
  <si>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</si>
  <si>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</si>
  <si>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</si>
  <si>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</si>
  <si>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</si>
  <si>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</si>
  <si>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</si>
  <si>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</si>
  <si>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</si>
  <si>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</si>
  <si>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</si>
  <si>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</si>
  <si>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</si>
  <si>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</si>
  <si>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</si>
  <si>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</si>
  <si>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</si>
  <si>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</si>
  <si>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</si>
  <si>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</si>
  <si>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</si>
  <si>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</si>
  <si>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</si>
  <si>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</si>
  <si>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</si>
  <si>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</si>
  <si>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</si>
  <si>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</si>
  <si>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</si>
  <si>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</si>
  <si>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</si>
  <si>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</si>
  <si>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</si>
  <si>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</si>
  <si>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</si>
  <si>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</si>
  <si>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</si>
  <si>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</si>
  <si>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</si>
  <si>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</si>
  <si>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</si>
  <si>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</si>
  <si>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</si>
  <si>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</si>
  <si>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</si>
  <si>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</si>
  <si>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</si>
  <si>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</si>
  <si>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</si>
  <si>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</si>
  <si>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</si>
  <si>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</si>
  <si>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</si>
  <si>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</si>
  <si>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</si>
  <si>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</si>
  <si>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</si>
  <si>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</si>
  <si>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</si>
  <si>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</si>
  <si>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</si>
  <si>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</si>
  <si>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</si>
  <si>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</si>
  <si>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</si>
  <si>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</si>
  <si>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</si>
  <si>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</si>
  <si>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</si>
  <si>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</si>
  <si>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</si>
  <si>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</si>
  <si>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</si>
  <si>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</si>
  <si>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</si>
  <si>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</si>
  <si>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</si>
  <si>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</si>
  <si>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</si>
  <si>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</si>
  <si>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</si>
  <si>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</si>
  <si>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</si>
  <si>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</si>
  <si>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</si>
  <si>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</si>
  <si>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</si>
  <si>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</si>
  <si>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</si>
  <si>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</si>
  <si>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</si>
  <si>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</si>
  <si>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</si>
  <si>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</si>
  <si>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</si>
  <si>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</si>
  <si>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</si>
  <si>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</si>
  <si>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</si>
  <si>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</si>
  <si>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</si>
  <si>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</si>
  <si>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</si>
  <si>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</si>
  <si>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</si>
  <si>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</si>
  <si>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</si>
  <si>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</si>
  <si>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</si>
  <si>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</si>
  <si>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</si>
  <si>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</si>
  <si>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</si>
  <si>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</si>
  <si>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</si>
  <si>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</si>
  <si>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</si>
  <si>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</si>
  <si>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</si>
  <si>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</si>
  <si>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</si>
  <si>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</si>
  <si>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</si>
  <si>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</si>
  <si>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</si>
  <si>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</si>
  <si>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</si>
  <si>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</si>
  <si>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</si>
  <si>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</si>
  <si>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</si>
  <si>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</si>
  <si>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</si>
  <si>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</si>
  <si>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</si>
  <si>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</si>
  <si>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</si>
  <si>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</si>
  <si>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</si>
  <si>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</si>
  <si>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</si>
  <si>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</si>
  <si>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</si>
  <si>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</si>
  <si>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</si>
  <si>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</si>
  <si>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</si>
  <si>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</si>
  <si>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</si>
  <si>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</si>
  <si>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</si>
  <si>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</si>
  <si>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</si>
  <si>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</si>
  <si>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</si>
  <si>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</si>
  <si>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</si>
  <si>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</si>
  <si>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</si>
  <si>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</si>
  <si>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</si>
  <si>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</si>
  <si>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</si>
  <si>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</si>
  <si>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</si>
  <si>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</si>
  <si>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</si>
  <si>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</si>
  <si>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</si>
  <si>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</si>
  <si>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</si>
  <si>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</si>
  <si>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</si>
  <si>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</si>
  <si>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</si>
  <si>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</si>
  <si>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</si>
  <si>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</si>
  <si>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</si>
  <si>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</si>
  <si>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</si>
  <si>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</si>
  <si>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</si>
  <si>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</si>
  <si>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</si>
  <si>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</si>
  <si>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</si>
  <si>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</si>
  <si>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</si>
  <si>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</si>
  <si>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</si>
  <si>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</si>
  <si>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</si>
  <si>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</si>
  <si>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</si>
  <si>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</si>
  <si>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</si>
  <si>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</si>
  <si>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</si>
  <si>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</si>
  <si>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</si>
  <si>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</si>
  <si>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</si>
  <si>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</si>
  <si>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</si>
  <si>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</si>
  <si>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</si>
  <si>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</si>
  <si>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</si>
  <si>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</si>
  <si>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</si>
  <si>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</si>
  <si>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</si>
  <si>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</si>
  <si>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</si>
  <si>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</si>
  <si>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</si>
  <si>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</si>
  <si>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</si>
  <si>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</si>
  <si>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</si>
  <si>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</si>
  <si>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</si>
  <si>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</si>
  <si>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</si>
  <si>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</si>
  <si>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</si>
  <si>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</si>
  <si>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</si>
  <si>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</si>
  <si>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</si>
  <si>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</si>
  <si>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</si>
  <si>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</si>
  <si>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</si>
  <si>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</si>
  <si>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</si>
  <si>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</si>
  <si>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</si>
  <si>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</si>
  <si>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</si>
  <si>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</si>
  <si>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</si>
  <si>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</si>
  <si>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</si>
  <si>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</si>
  <si>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</si>
  <si>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</si>
  <si>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</si>
  <si>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</si>
  <si>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</si>
  <si>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</si>
  <si>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</si>
  <si>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</si>
  <si>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</si>
  <si>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</si>
  <si>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</si>
  <si>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</si>
  <si>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</si>
  <si>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</si>
  <si>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</si>
  <si>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</si>
  <si>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</si>
  <si>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</si>
  <si>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</si>
  <si>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</si>
  <si>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</si>
  <si>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</si>
  <si>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</si>
  <si>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</si>
  <si>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</si>
  <si>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</si>
  <si>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</si>
  <si>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</si>
  <si>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</si>
  <si>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</si>
  <si>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</si>
  <si>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</si>
  <si>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</si>
  <si>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</si>
  <si>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</si>
  <si>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</si>
  <si>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</si>
  <si>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</si>
  <si>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</si>
  <si>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</si>
  <si>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</si>
  <si>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</si>
  <si>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</si>
  <si>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</si>
  <si>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</si>
  <si>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</si>
  <si>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</si>
  <si>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</si>
  <si>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</si>
  <si>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</si>
  <si>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</si>
  <si>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</si>
  <si>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</si>
  <si>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</si>
  <si>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</si>
  <si>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</si>
  <si>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</si>
  <si>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</si>
  <si>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</si>
  <si>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</si>
  <si>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</si>
  <si>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</si>
  <si>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</si>
  <si>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</si>
  <si>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</si>
  <si>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</si>
  <si>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</si>
  <si>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</si>
  <si>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</si>
  <si>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</si>
  <si>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</si>
  <si>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</si>
  <si>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</si>
  <si>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</si>
  <si>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</si>
  <si>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</si>
  <si>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</si>
  <si>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</si>
  <si>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</si>
  <si>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</si>
  <si>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</si>
  <si>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</si>
  <si>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</si>
  <si>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</si>
  <si>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</si>
  <si>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</si>
  <si>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</si>
  <si>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</si>
  <si>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</si>
  <si>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</si>
  <si>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</si>
  <si>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</si>
  <si>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</si>
  <si>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</si>
  <si>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</si>
  <si>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</si>
  <si>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</si>
  <si>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</si>
  <si>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</si>
  <si>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</si>
  <si>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</si>
  <si>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</si>
  <si>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</si>
  <si>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</si>
  <si>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</si>
  <si>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</si>
  <si>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</si>
  <si>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</si>
  <si>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</si>
  <si>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</si>
  <si>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</si>
  <si>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</si>
  <si>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</si>
  <si>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</si>
  <si>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</si>
  <si>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</si>
  <si>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</si>
  <si>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</si>
  <si>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</si>
  <si>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</si>
  <si>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</si>
  <si>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</si>
  <si>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</si>
  <si>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</si>
  <si>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</si>
  <si>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</si>
  <si>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</si>
  <si>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</si>
  <si>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</si>
  <si>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</si>
  <si>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</si>
  <si>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</si>
  <si>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</si>
  <si>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</si>
  <si>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</si>
  <si>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</si>
  <si>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</si>
  <si>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</si>
  <si>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</si>
  <si>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</si>
  <si>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</si>
  <si>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</si>
  <si>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</si>
  <si>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</si>
  <si>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</si>
  <si>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</si>
  <si>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</si>
  <si>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</si>
  <si>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</si>
  <si>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</si>
  <si>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</si>
  <si>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</si>
  <si>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</si>
  <si>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</si>
  <si>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</si>
  <si>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</si>
  <si>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</si>
  <si>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</si>
  <si>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</si>
  <si>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</si>
  <si>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</si>
  <si>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</si>
  <si>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</si>
  <si>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</si>
  <si>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</si>
  <si>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</si>
  <si>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</si>
  <si>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</si>
  <si>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</si>
  <si>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</si>
  <si>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</si>
  <si>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</si>
  <si>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</si>
  <si>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</si>
  <si>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</si>
  <si>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</si>
  <si>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</si>
  <si>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</si>
  <si>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</si>
  <si>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</si>
  <si>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</si>
  <si>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</si>
  <si>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</si>
  <si>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</si>
  <si>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</si>
  <si>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</si>
  <si>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</si>
  <si>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</si>
  <si>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</si>
  <si>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</si>
  <si>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</si>
  <si>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</si>
  <si>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</si>
  <si>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</si>
  <si>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</si>
  <si>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</si>
  <si>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</si>
  <si>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</si>
  <si>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</si>
  <si>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</si>
  <si>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</si>
  <si>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</si>
  <si>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</si>
  <si>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</si>
  <si>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</si>
  <si>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</si>
  <si>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</si>
  <si>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</si>
  <si>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</si>
  <si>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</si>
  <si>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</si>
  <si>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</si>
  <si>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</si>
  <si>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</si>
  <si>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</si>
  <si>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</si>
  <si>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</si>
  <si>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</si>
  <si>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</si>
  <si>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</si>
  <si>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</si>
  <si>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</si>
  <si>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</si>
  <si>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</si>
  <si>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</si>
  <si>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</si>
  <si>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</si>
  <si>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</si>
  <si>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</si>
  <si>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</si>
  <si>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</si>
  <si>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</si>
  <si>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</si>
  <si>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</si>
  <si>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</si>
  <si>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</si>
  <si>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</si>
  <si>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</si>
  <si>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</si>
  <si>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</si>
  <si>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</si>
  <si>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</si>
  <si>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</si>
  <si>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</si>
  <si>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</si>
  <si>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</si>
  <si>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</si>
  <si>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</si>
  <si>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</si>
  <si>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</si>
  <si>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</si>
  <si>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</si>
  <si>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</si>
  <si>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</si>
  <si>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</si>
  <si>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</si>
  <si>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</si>
  <si>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</si>
  <si>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</si>
  <si>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</si>
  <si>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</si>
  <si>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</si>
  <si>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</si>
  <si>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</si>
  <si>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</si>
  <si>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</si>
  <si>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</si>
  <si>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</si>
  <si>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</si>
  <si>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</si>
  <si>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</si>
  <si>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</si>
  <si>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</si>
  <si>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</si>
  <si>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</si>
  <si>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</si>
  <si>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</si>
  <si>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</si>
  <si>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</si>
  <si>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</si>
  <si>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</si>
  <si>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</si>
  <si>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</si>
  <si>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</si>
  <si>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</si>
  <si>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</si>
  <si>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</si>
  <si>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</si>
  <si>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</si>
  <si>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</si>
  <si>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</si>
  <si>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</si>
  <si>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</si>
  <si>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</si>
  <si>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</si>
  <si>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</si>
  <si>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</si>
  <si>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</si>
  <si>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</si>
  <si>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</si>
  <si>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</si>
  <si>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</si>
  <si>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</si>
  <si>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</si>
  <si>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</si>
  <si>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</si>
  <si>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</si>
  <si>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</si>
  <si>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</si>
  <si>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</si>
  <si>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</si>
  <si>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</si>
  <si>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</si>
  <si>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</si>
  <si>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</si>
  <si>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</si>
  <si>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</si>
  <si>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</si>
  <si>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</si>
  <si>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</si>
  <si>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</si>
  <si>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</si>
  <si>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</si>
  <si>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</si>
  <si>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</si>
  <si>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</si>
  <si>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</si>
  <si>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</si>
  <si>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</si>
  <si>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</si>
  <si>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</si>
  <si>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</si>
  <si>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</si>
  <si>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</si>
  <si>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</si>
  <si>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</si>
  <si>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</si>
  <si>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</si>
  <si>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</si>
  <si>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</si>
  <si>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</si>
  <si>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</si>
  <si>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</si>
  <si>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</si>
  <si>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</si>
  <si>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</si>
  <si>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</si>
  <si>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</si>
  <si>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</si>
  <si>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</si>
  <si>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</si>
  <si>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</si>
  <si>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</si>
  <si>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</si>
  <si>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</si>
  <si>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</si>
  <si>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</si>
  <si>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</si>
  <si>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</si>
  <si>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</si>
  <si>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</si>
  <si>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</si>
  <si>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</si>
  <si>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</si>
  <si>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</si>
  <si>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</si>
  <si>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</si>
  <si>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</si>
  <si>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</si>
  <si>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</si>
  <si>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</si>
  <si>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</si>
  <si>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</si>
  <si>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</si>
  <si>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</si>
  <si>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</si>
  <si>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</si>
  <si>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</si>
  <si>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</si>
  <si>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</si>
  <si>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</si>
  <si>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</si>
  <si>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</si>
  <si>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</si>
  <si>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</si>
  <si>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</si>
  <si>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</si>
  <si>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</si>
  <si>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</si>
  <si>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</si>
  <si>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</si>
  <si>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</si>
  <si>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</si>
  <si>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</si>
  <si>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</si>
  <si>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</si>
  <si>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</si>
  <si>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</si>
  <si>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</si>
  <si>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</si>
  <si>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</si>
  <si>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</si>
  <si>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</si>
  <si>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</si>
  <si>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</si>
  <si>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</si>
  <si>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</si>
  <si>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</si>
  <si>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</si>
  <si>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</si>
  <si>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</si>
  <si>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</si>
  <si>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</si>
  <si>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</si>
  <si>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</si>
  <si>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</si>
  <si>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</si>
  <si>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</si>
  <si>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</si>
  <si>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</si>
  <si>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</si>
  <si>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</si>
  <si>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</si>
  <si>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</si>
  <si>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</si>
  <si>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</si>
  <si>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</si>
  <si>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</si>
  <si>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</si>
  <si>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</si>
  <si>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</si>
  <si>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</si>
  <si>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</si>
  <si>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</si>
  <si>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</si>
  <si>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</si>
  <si>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</si>
  <si>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</si>
  <si>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</si>
  <si>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</si>
  <si>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</si>
  <si>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</si>
  <si>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</si>
  <si>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</si>
  <si>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</si>
  <si>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</si>
  <si>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</si>
  <si>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</si>
  <si>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</si>
  <si>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</si>
  <si>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</si>
  <si>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</si>
  <si>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</si>
  <si>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</si>
  <si>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</si>
  <si>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</si>
  <si>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</si>
  <si>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</si>
  <si>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</si>
  <si>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</si>
  <si>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</si>
  <si>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</si>
  <si>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</si>
  <si>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</si>
  <si>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</si>
  <si>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</si>
  <si>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</si>
  <si>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</si>
  <si>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</si>
  <si>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</si>
  <si>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</si>
  <si>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</si>
  <si>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</si>
  <si>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</si>
  <si>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</si>
  <si>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</si>
  <si>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</si>
  <si>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</si>
  <si>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</si>
  <si>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</si>
  <si>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</si>
  <si>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</si>
  <si>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</si>
  <si>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</si>
  <si>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</si>
  <si>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</si>
  <si>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</si>
  <si>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</si>
  <si>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</si>
  <si>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</si>
  <si>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</si>
  <si>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</si>
  <si>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</si>
  <si>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</si>
  <si>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</si>
  <si>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</si>
  <si>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</si>
  <si>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</si>
  <si>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</si>
  <si>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</si>
  <si>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</si>
  <si>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</si>
  <si>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</si>
  <si>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</si>
  <si>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</si>
  <si>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</si>
  <si>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</si>
  <si>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</si>
  <si>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</si>
  <si>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</si>
  <si>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</si>
  <si>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</si>
  <si>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</si>
  <si>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</si>
  <si>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</si>
  <si>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</si>
  <si>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</si>
  <si>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</si>
  <si>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</si>
  <si>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</si>
  <si>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</si>
  <si>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</si>
  <si>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</si>
  <si>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</si>
  <si>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</si>
  <si>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</si>
  <si>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</si>
  <si>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</si>
  <si>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</si>
  <si>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</si>
  <si>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</si>
  <si>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</si>
  <si>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</si>
  <si>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</si>
  <si>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</si>
  <si>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</si>
  <si>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</si>
  <si>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</si>
  <si>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</si>
  <si>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</si>
  <si>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</si>
  <si>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</si>
  <si>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</si>
  <si>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</si>
  <si>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</si>
  <si>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</si>
  <si>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</si>
  <si>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</si>
  <si>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</si>
  <si>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</si>
  <si>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</si>
  <si>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</si>
  <si>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</si>
  <si>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</si>
  <si>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</si>
  <si>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</si>
  <si>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</si>
  <si>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</si>
  <si>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</si>
  <si>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</si>
  <si>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</si>
  <si>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</si>
  <si>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</si>
  <si>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</si>
  <si>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</si>
  <si>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</si>
  <si>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</si>
  <si>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</si>
  <si>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</si>
  <si>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</si>
  <si>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</si>
  <si>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</si>
  <si>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</si>
  <si>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</si>
  <si>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</si>
  <si>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</si>
  <si>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</si>
  <si>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</si>
  <si>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</si>
  <si>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</si>
  <si>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</si>
  <si>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</si>
  <si>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</si>
  <si>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</si>
  <si>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</si>
  <si>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</si>
  <si>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</si>
  <si>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</si>
  <si>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</si>
  <si>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</si>
  <si>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</si>
  <si>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</si>
  <si>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</si>
  <si>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</si>
  <si>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</si>
  <si>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</si>
  <si>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</si>
  <si>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</si>
  <si>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</si>
  <si>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</si>
  <si>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</si>
  <si>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</si>
  <si>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</si>
  <si>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</si>
  <si>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</si>
  <si>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</si>
  <si>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</si>
  <si>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</si>
  <si>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</si>
  <si>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</si>
  <si>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</si>
  <si>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</si>
  <si>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</si>
  <si>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</si>
  <si>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</si>
  <si>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</si>
  <si>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</si>
  <si>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</si>
  <si>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</si>
  <si>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</si>
  <si>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</si>
  <si>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</si>
  <si>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</si>
  <si>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</si>
  <si>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</si>
  <si>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</si>
  <si>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</si>
  <si>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</si>
  <si>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</si>
  <si>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</si>
  <si>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</si>
  <si>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</si>
  <si>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</si>
  <si>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</si>
  <si>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</si>
  <si>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</si>
  <si>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</si>
  <si>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</si>
  <si>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</si>
  <si>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</si>
  <si>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</si>
  <si>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</si>
  <si>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</si>
  <si>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</si>
  <si>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</si>
  <si>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</si>
  <si>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</si>
  <si>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</si>
  <si>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</si>
  <si>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</si>
  <si>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</si>
  <si>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</si>
  <si>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</si>
  <si>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</si>
  <si>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</si>
  <si>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</si>
  <si>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</si>
  <si>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</si>
  <si>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</si>
  <si>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</si>
  <si>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</si>
  <si>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</si>
  <si>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</si>
  <si>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</si>
  <si>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</si>
  <si>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</si>
  <si>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</si>
  <si>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</si>
  <si>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</si>
  <si>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</si>
  <si>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</si>
  <si>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</si>
  <si>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</si>
  <si>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</si>
  <si>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</si>
  <si>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</si>
  <si>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</si>
  <si>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</si>
  <si>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</si>
  <si>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</si>
  <si>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</si>
  <si>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</si>
  <si>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</si>
  <si>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</si>
  <si>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</si>
  <si>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</si>
  <si>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</si>
  <si>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</si>
  <si>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</si>
  <si>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</si>
  <si>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</si>
  <si>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</si>
  <si>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</si>
  <si>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</si>
  <si>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</si>
  <si>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</si>
  <si>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</si>
  <si>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</si>
  <si>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</si>
  <si>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</si>
  <si>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</si>
  <si>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</si>
  <si>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</si>
  <si>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</si>
  <si>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</si>
  <si>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</si>
  <si>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</si>
  <si>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</si>
  <si>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</si>
  <si>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</si>
  <si>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</si>
  <si>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</si>
  <si>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</si>
  <si>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</si>
  <si>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</si>
  <si>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</si>
  <si>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</si>
  <si>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</si>
  <si>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</si>
  <si>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</si>
  <si>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</si>
  <si>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</si>
  <si>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</si>
  <si>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</si>
  <si>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</si>
  <si>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</si>
  <si>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</si>
  <si>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</si>
  <si>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</si>
  <si>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</si>
  <si>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</si>
  <si>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</si>
  <si>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</si>
  <si>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</si>
  <si>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</si>
  <si>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</si>
  <si>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</si>
  <si>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</si>
  <si>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</si>
  <si>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</si>
  <si>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</si>
  <si>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</si>
  <si>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</si>
  <si>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</si>
  <si>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</si>
  <si>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</si>
  <si>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</si>
  <si>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</si>
  <si>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</si>
  <si>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</si>
  <si>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</si>
  <si>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</si>
  <si>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</si>
  <si>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</si>
  <si>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</si>
  <si>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</si>
  <si>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</si>
  <si>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</si>
  <si>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</si>
  <si>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</si>
  <si>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</si>
  <si>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</si>
  <si>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</si>
  <si>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</si>
  <si>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</si>
  <si>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</si>
  <si>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</si>
  <si>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</si>
  <si>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</si>
  <si>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</si>
  <si>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</si>
  <si>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</si>
  <si>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</si>
  <si>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</si>
  <si>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</si>
  <si>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</si>
  <si>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</si>
  <si>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</si>
  <si>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</si>
  <si>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</si>
  <si>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</si>
  <si>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</si>
  <si>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</si>
  <si>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</si>
  <si>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</si>
  <si>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</si>
  <si>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</si>
  <si>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</si>
  <si>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</si>
  <si>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</si>
  <si>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</si>
  <si>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</si>
  <si>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</si>
  <si>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</si>
  <si>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</si>
  <si>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</si>
  <si>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</si>
  <si>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</si>
  <si>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</si>
  <si>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</si>
  <si>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</si>
  <si>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</si>
  <si>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</si>
  <si>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</si>
  <si>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</si>
  <si>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</si>
  <si>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</si>
  <si>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</si>
  <si>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</si>
  <si>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</si>
  <si>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</si>
  <si>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</si>
  <si>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</si>
  <si>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</si>
  <si>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</si>
  <si>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</si>
  <si>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</si>
  <si>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</si>
  <si>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</si>
  <si>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</si>
  <si>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</si>
  <si>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</si>
  <si>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</si>
  <si>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</si>
  <si>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</si>
  <si>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</si>
  <si>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</si>
  <si>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</si>
  <si>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</si>
  <si>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</si>
  <si>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</si>
  <si>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</si>
  <si>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</si>
  <si>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</si>
  <si>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</si>
  <si>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</si>
  <si>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</si>
  <si>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</si>
  <si>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</si>
  <si>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</si>
  <si>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</si>
  <si>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</si>
  <si>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</si>
  <si>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</si>
  <si>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</si>
  <si>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</si>
  <si>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</si>
  <si>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</si>
  <si>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</si>
  <si>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</si>
  <si>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</si>
  <si>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</si>
  <si>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</si>
  <si>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</si>
  <si>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</si>
  <si>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</si>
  <si>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</si>
  <si>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</si>
  <si>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</si>
  <si>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</si>
  <si>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</si>
  <si>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</si>
  <si>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</si>
  <si>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</si>
  <si>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</si>
  <si>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</si>
  <si>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</si>
  <si>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</si>
  <si>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</si>
  <si>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</si>
  <si>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</si>
  <si>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</si>
  <si>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</si>
  <si>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</si>
  <si>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</si>
  <si>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</si>
  <si>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</si>
  <si>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</si>
  <si>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</si>
  <si>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</si>
  <si>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</si>
  <si>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</si>
  <si>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</si>
  <si>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</si>
  <si>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</si>
  <si>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</si>
  <si>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</si>
  <si>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</si>
  <si>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</si>
  <si>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</si>
  <si>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</si>
  <si>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</si>
  <si>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</si>
  <si>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</si>
  <si>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</si>
  <si>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</si>
  <si>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</si>
  <si>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</si>
  <si>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</si>
  <si>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</si>
  <si>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</si>
  <si>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</si>
  <si>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</si>
  <si>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</si>
  <si>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</si>
  <si>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</si>
  <si>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</si>
  <si>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</si>
  <si>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</si>
  <si>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</si>
  <si>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</si>
  <si>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</si>
  <si>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</si>
  <si>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</si>
  <si>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</si>
  <si>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</si>
  <si>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</si>
  <si>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</si>
  <si>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</si>
  <si>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</si>
  <si>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</si>
  <si>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</si>
  <si>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</si>
  <si>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</si>
  <si>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</si>
  <si>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</si>
  <si>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</si>
  <si>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</si>
  <si>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</si>
  <si>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</si>
  <si>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</si>
  <si>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</si>
  <si>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</si>
  <si>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</si>
  <si>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</si>
  <si>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</si>
  <si>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</si>
  <si>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</si>
  <si>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</si>
  <si>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</si>
  <si>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</si>
  <si>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</si>
  <si>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</si>
  <si>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</si>
  <si>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</si>
  <si>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</si>
  <si>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</si>
  <si>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</si>
  <si>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</si>
  <si>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</si>
  <si>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</si>
  <si>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</si>
  <si>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</si>
  <si>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</si>
  <si>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</si>
  <si>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</si>
  <si>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</si>
  <si>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</si>
  <si>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</si>
  <si>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</si>
  <si>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</si>
  <si>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</si>
  <si>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</si>
  <si>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</si>
  <si>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</si>
  <si>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</si>
  <si>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</si>
  <si>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</si>
  <si>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</si>
  <si>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</si>
  <si>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</si>
  <si>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</si>
  <si>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</si>
  <si>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</si>
  <si>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</si>
  <si>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</si>
  <si>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</si>
  <si>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</si>
  <si>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</si>
  <si>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</si>
  <si>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</si>
  <si>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</si>
  <si>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</si>
  <si>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</si>
  <si>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</si>
  <si>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</si>
  <si>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</si>
  <si>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</si>
  <si>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</si>
  <si>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</si>
  <si>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</si>
  <si>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</si>
  <si>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</si>
  <si>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</si>
  <si>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</si>
  <si>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</si>
  <si>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</si>
  <si>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</si>
  <si>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</si>
  <si>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</si>
  <si>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</si>
  <si>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</si>
  <si>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</si>
  <si>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</si>
  <si>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</si>
  <si>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</si>
  <si>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</si>
  <si>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</si>
  <si>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</si>
  <si>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</si>
  <si>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</si>
  <si>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</si>
  <si>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</si>
  <si>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</si>
  <si>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</si>
  <si>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</si>
  <si>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</si>
  <si>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</si>
  <si>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</si>
  <si>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</si>
  <si>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</si>
  <si>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</si>
  <si>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</si>
  <si>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</si>
  <si>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</si>
  <si>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</si>
  <si>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</si>
  <si>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</si>
  <si>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</si>
  <si>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</si>
  <si>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</si>
  <si>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</si>
  <si>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</si>
  <si>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</si>
  <si>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</si>
  <si>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</si>
  <si>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</si>
  <si>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</si>
  <si>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</si>
  <si>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</si>
  <si>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</si>
  <si>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</si>
  <si>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</si>
  <si>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</si>
  <si>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</si>
  <si>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</si>
  <si>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</si>
  <si>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</si>
  <si>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</si>
  <si>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</si>
  <si>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</si>
  <si>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</si>
  <si>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</si>
  <si>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</si>
  <si>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</si>
  <si>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</si>
  <si>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</si>
  <si>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</si>
  <si>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</si>
  <si>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</si>
  <si>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</si>
  <si>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</si>
  <si>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</si>
  <si>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</si>
  <si>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</si>
  <si>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</si>
  <si>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</si>
  <si>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</si>
  <si>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</si>
  <si>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</si>
  <si>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</si>
  <si>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</si>
  <si>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</si>
  <si>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</si>
  <si>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</si>
  <si>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</si>
  <si>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</si>
  <si>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</si>
  <si>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</si>
  <si>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</si>
  <si>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</si>
  <si>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</si>
  <si>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</si>
  <si>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</si>
  <si>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</si>
  <si>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</si>
  <si>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</si>
  <si>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</si>
  <si>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</si>
  <si>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</si>
  <si>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</si>
  <si>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</si>
  <si>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</si>
  <si>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</si>
  <si>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</si>
  <si>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</si>
  <si>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</si>
  <si>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</si>
  <si>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</si>
  <si>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</si>
  <si>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</si>
  <si>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</si>
  <si>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</si>
  <si>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</si>
  <si>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</si>
  <si>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</si>
  <si>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</si>
  <si>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</si>
  <si>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</si>
  <si>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</si>
  <si>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</si>
  <si>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</si>
  <si>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</si>
  <si>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</si>
  <si>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</si>
  <si>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</si>
  <si>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</si>
  <si>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</si>
  <si>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</si>
  <si>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</si>
  <si>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</si>
  <si>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</si>
  <si>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</si>
  <si>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</si>
  <si>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</si>
  <si>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</si>
  <si>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</si>
  <si>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</si>
  <si>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</si>
  <si>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</si>
  <si>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</si>
  <si>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</si>
  <si>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</si>
  <si>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</si>
  <si>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</si>
  <si>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</si>
  <si>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</si>
  <si>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</si>
  <si>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</si>
  <si>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</si>
  <si>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</si>
  <si>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</si>
  <si>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</si>
  <si>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</si>
  <si>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</si>
  <si>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</si>
  <si>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</si>
  <si>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</si>
  <si>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</si>
  <si>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</si>
  <si>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</si>
  <si>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</si>
  <si>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</si>
  <si>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</si>
  <si>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</si>
  <si>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</si>
  <si>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</si>
  <si>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</si>
  <si>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</si>
  <si>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</si>
  <si>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</si>
  <si>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</si>
  <si>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</si>
  <si>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</si>
  <si>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</si>
  <si>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</si>
  <si>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</si>
  <si>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</si>
  <si>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</si>
  <si>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</si>
  <si>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</si>
  <si>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</si>
  <si>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</si>
  <si>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</si>
  <si>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</si>
  <si>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</si>
  <si>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</si>
  <si>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</si>
  <si>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</si>
  <si>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</si>
  <si>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</si>
  <si>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</si>
  <si>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</si>
  <si>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</si>
  <si>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</si>
  <si>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</si>
  <si>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</si>
  <si>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</si>
  <si>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</si>
  <si>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</si>
  <si>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</si>
  <si>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</si>
  <si>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</si>
  <si>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</si>
  <si>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</si>
  <si>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</si>
  <si>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</si>
  <si>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</si>
  <si>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</si>
  <si>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</si>
  <si>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</si>
  <si>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</si>
  <si>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</si>
  <si>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</si>
  <si>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</si>
  <si>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</si>
  <si>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</si>
  <si>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</si>
  <si>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</si>
  <si>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</si>
  <si>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</si>
  <si>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</si>
  <si>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</si>
  <si>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</si>
  <si>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</si>
  <si>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</si>
  <si>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</si>
  <si>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</si>
  <si>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</si>
  <si>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</si>
  <si>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</si>
  <si>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</si>
  <si>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</si>
  <si>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</si>
  <si>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</si>
  <si>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</si>
  <si>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</si>
  <si>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</si>
  <si>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</si>
  <si>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</si>
  <si>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</si>
  <si>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</si>
  <si>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</si>
  <si>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</si>
  <si>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</si>
  <si>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</si>
  <si>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</si>
  <si>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</si>
  <si>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</si>
  <si>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</si>
  <si>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</si>
  <si>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</si>
  <si>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</si>
  <si>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</si>
  <si>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</si>
  <si>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</si>
  <si>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</si>
  <si>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</si>
  <si>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</si>
  <si>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</si>
  <si>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</si>
  <si>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</si>
  <si>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</si>
  <si>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</si>
  <si>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</si>
  <si>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</si>
  <si>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</si>
  <si>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</si>
  <si>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</si>
  <si>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</si>
  <si>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</si>
  <si>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</si>
  <si>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</si>
  <si>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</si>
  <si>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</si>
  <si>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</si>
  <si>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</si>
  <si>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</si>
  <si>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</si>
  <si>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</si>
  <si>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</si>
  <si>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</si>
  <si>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</si>
  <si>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</si>
  <si>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</si>
  <si>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</si>
  <si>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</si>
  <si>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</si>
  <si>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</si>
  <si>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</si>
  <si>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</si>
  <si>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</si>
  <si>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</si>
  <si>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</si>
  <si>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</si>
  <si>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</si>
  <si>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</si>
  <si>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</si>
  <si>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</si>
  <si>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</si>
  <si>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</si>
  <si>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</si>
  <si>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</si>
  <si>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</si>
  <si>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</si>
  <si>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</si>
  <si>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</si>
  <si>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</si>
  <si>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</si>
  <si>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</si>
  <si>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</si>
  <si>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</si>
  <si>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</si>
  <si>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</si>
  <si>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</si>
  <si>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</si>
  <si>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</si>
  <si>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</si>
  <si>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</si>
  <si>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</si>
  <si>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</si>
  <si>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</si>
  <si>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</si>
  <si>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</si>
  <si>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</si>
  <si>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</si>
  <si>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</si>
  <si>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</si>
  <si>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</si>
  <si>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</si>
  <si>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</si>
  <si>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</si>
  <si>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</si>
  <si>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</si>
  <si>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</si>
  <si>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</si>
  <si>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</si>
  <si>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</si>
  <si>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</si>
  <si>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</si>
  <si>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</si>
  <si>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</si>
  <si>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</si>
  <si>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</si>
  <si>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</si>
  <si>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</si>
  <si>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</si>
  <si>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</si>
  <si>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</si>
  <si>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</si>
  <si>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</si>
  <si>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</si>
  <si>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</si>
  <si>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</si>
  <si>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</si>
  <si>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</si>
  <si>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</si>
  <si>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</si>
  <si>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</si>
  <si>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</si>
  <si>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</si>
  <si>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</si>
  <si>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</si>
  <si>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</si>
  <si>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</si>
  <si>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</si>
  <si>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</si>
  <si>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</si>
  <si>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</si>
  <si>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</si>
  <si>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</si>
  <si>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</si>
  <si>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</si>
  <si>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</si>
  <si>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</si>
  <si>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</si>
  <si>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</si>
  <si>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</si>
  <si>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</si>
  <si>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</si>
  <si>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</si>
  <si>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</si>
  <si>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</si>
  <si>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</si>
  <si>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</si>
  <si>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</si>
  <si>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</si>
  <si>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</si>
  <si>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</si>
  <si>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</si>
  <si>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</si>
  <si>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</si>
  <si>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</si>
  <si>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</si>
  <si>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</si>
  <si>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</si>
  <si>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</si>
  <si>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</si>
  <si>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</si>
  <si>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</si>
  <si>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</si>
  <si>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</si>
  <si>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</si>
  <si>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</si>
  <si>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</si>
  <si>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</si>
  <si>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</si>
  <si>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</si>
  <si>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</si>
  <si>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</si>
  <si>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</si>
  <si>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</si>
  <si>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</si>
  <si>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</si>
  <si>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</si>
  <si>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</si>
  <si>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</si>
  <si>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</si>
  <si>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</si>
  <si>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</si>
  <si>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</si>
  <si>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</si>
  <si>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</si>
  <si>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</si>
  <si>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</si>
  <si>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</si>
  <si>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</si>
  <si>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</si>
  <si>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</si>
  <si>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</si>
  <si>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</si>
  <si>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</si>
  <si>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</si>
  <si>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</si>
  <si>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</si>
  <si>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</si>
  <si>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</si>
  <si>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</si>
  <si>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</si>
  <si>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</si>
  <si>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</si>
  <si>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</si>
  <si>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</si>
  <si>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</si>
  <si>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</si>
  <si>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</si>
  <si>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</si>
  <si>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</si>
  <si>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</si>
  <si>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</si>
  <si>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</si>
  <si>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</si>
  <si>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</si>
  <si>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</si>
  <si>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</si>
  <si>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</si>
  <si>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</si>
  <si>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</si>
  <si>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</si>
  <si>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</si>
  <si>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</si>
  <si>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</si>
  <si>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</si>
  <si>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</si>
  <si>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</si>
  <si>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</si>
  <si>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</si>
  <si>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</si>
  <si>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</si>
  <si>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</si>
  <si>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</si>
  <si>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</si>
  <si>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</si>
  <si>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</si>
  <si>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</si>
  <si>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</si>
  <si>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</si>
  <si>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</si>
  <si>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</si>
  <si>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</si>
  <si>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</si>
  <si>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</si>
  <si>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</si>
  <si>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</si>
  <si>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</si>
  <si>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</si>
  <si>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</si>
  <si>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</si>
  <si>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</si>
  <si>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</si>
  <si>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</si>
  <si>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</si>
  <si>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</si>
  <si>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</si>
  <si>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</si>
  <si>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</si>
  <si>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</si>
  <si>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</si>
  <si>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</si>
  <si>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</si>
  <si>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</si>
  <si>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</si>
  <si>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</si>
  <si>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</si>
  <si>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</si>
  <si>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</si>
  <si>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</si>
  <si>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</si>
  <si>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</si>
  <si>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</si>
  <si>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</si>
  <si>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</si>
  <si>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</si>
  <si>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</si>
  <si>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</si>
  <si>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</si>
  <si>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</si>
  <si>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</si>
  <si>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</si>
  <si>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</si>
  <si>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</si>
  <si>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</si>
  <si>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</si>
  <si>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</si>
  <si>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</si>
  <si>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</si>
  <si>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</si>
  <si>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</si>
  <si>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</si>
  <si>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</si>
  <si>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</si>
  <si>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</si>
  <si>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</si>
  <si>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</si>
  <si>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</si>
  <si>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</si>
  <si>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</si>
  <si>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</si>
  <si>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</si>
  <si>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</si>
  <si>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</si>
  <si>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</si>
  <si>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</si>
  <si>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</si>
  <si>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</si>
  <si>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</si>
  <si>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</si>
  <si>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</si>
  <si>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</si>
  <si>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</si>
  <si>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</si>
  <si>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</si>
  <si>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</si>
  <si>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</si>
  <si>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</si>
  <si>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</si>
  <si>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</si>
  <si>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</si>
  <si>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</si>
  <si>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</si>
  <si>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</si>
  <si>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</si>
  <si>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</si>
  <si>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</si>
  <si>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</si>
  <si>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</si>
  <si>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</si>
  <si>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</si>
  <si>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</si>
  <si>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</si>
  <si>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</si>
  <si>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</si>
  <si>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</si>
  <si>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</si>
  <si>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</si>
  <si>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</si>
  <si>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</si>
  <si>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</si>
  <si>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</si>
  <si>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</si>
  <si>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</si>
  <si>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</si>
  <si>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</si>
  <si>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</si>
  <si>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</si>
  <si>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</si>
  <si>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</si>
  <si>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</si>
  <si>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</si>
  <si>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</si>
  <si>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</si>
  <si>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</si>
  <si>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</si>
  <si>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</si>
  <si>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</si>
  <si>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</si>
  <si>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</si>
  <si>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</si>
  <si>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</si>
  <si>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</si>
  <si>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</si>
  <si>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</si>
  <si>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</si>
  <si>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</si>
  <si>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</si>
  <si>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</si>
  <si>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</si>
  <si>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</si>
  <si>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</si>
  <si>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</si>
  <si>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</si>
  <si>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</si>
  <si>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</si>
  <si>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</si>
  <si>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</si>
  <si>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</si>
  <si>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</si>
  <si>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</si>
  <si>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</si>
  <si>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</si>
  <si>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</si>
  <si>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</si>
  <si>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</si>
  <si>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</si>
  <si>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</si>
  <si>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</si>
  <si>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</si>
  <si>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</si>
  <si>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</si>
  <si>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</si>
  <si>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</si>
  <si>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</si>
  <si>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</si>
  <si>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</si>
  <si>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</si>
  <si>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</si>
  <si>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</si>
  <si>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</si>
  <si>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</si>
  <si>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</si>
  <si>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</si>
  <si>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</si>
  <si>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</si>
  <si>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</si>
  <si>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</si>
  <si>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</si>
  <si>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</si>
  <si>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</si>
  <si>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</si>
  <si>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</si>
  <si>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</si>
  <si>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</si>
  <si>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</si>
  <si>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</si>
  <si>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</si>
  <si>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</si>
  <si>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</si>
  <si>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</si>
  <si>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</si>
  <si>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</si>
  <si>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</si>
  <si>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</si>
  <si>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</si>
  <si>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</si>
  <si>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</si>
  <si>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</si>
  <si>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</si>
  <si>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</si>
  <si>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</si>
  <si>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</si>
  <si>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</si>
  <si>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</si>
  <si>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</si>
  <si>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</si>
  <si>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</si>
  <si>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</si>
  <si>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</si>
  <si>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</si>
  <si>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</si>
  <si>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</si>
  <si>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</si>
  <si>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</si>
  <si>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</si>
  <si>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</si>
  <si>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</si>
  <si>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</si>
  <si>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</si>
  <si>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</si>
  <si>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</si>
  <si>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</si>
  <si>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</si>
  <si>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</si>
  <si>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</si>
  <si>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</si>
  <si>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</si>
  <si>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</si>
  <si>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</si>
  <si>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</si>
  <si>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</si>
  <si>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</si>
  <si>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</si>
  <si>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</si>
  <si>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</si>
  <si>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</si>
  <si>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</si>
  <si>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</si>
  <si>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</si>
  <si>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</si>
  <si>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</si>
  <si>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</si>
  <si>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</si>
  <si>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</si>
  <si>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</si>
  <si>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</si>
  <si>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</si>
  <si>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</si>
  <si>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</si>
  <si>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</si>
  <si>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</si>
  <si>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</si>
  <si>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</si>
  <si>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</si>
  <si>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</si>
  <si>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</si>
  <si>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</si>
  <si>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</si>
  <si>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</si>
  <si>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</si>
  <si>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</si>
  <si>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</si>
  <si>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</si>
  <si>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</si>
  <si>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</si>
  <si>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</si>
  <si>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</si>
  <si>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</si>
  <si>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</si>
  <si>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</si>
  <si>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</si>
  <si>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</si>
  <si>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</si>
  <si>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</si>
  <si>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</si>
  <si>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</si>
  <si>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</si>
  <si>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</si>
  <si>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</si>
  <si>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</si>
  <si>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</si>
  <si>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</si>
  <si>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</si>
  <si>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</si>
  <si>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</si>
  <si>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</si>
  <si>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</si>
  <si>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</si>
  <si>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</si>
  <si>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</si>
  <si>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</si>
  <si>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</si>
  <si>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</si>
  <si>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</si>
  <si>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</si>
  <si>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</si>
  <si>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</si>
  <si>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</si>
  <si>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</si>
  <si>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</si>
  <si>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</si>
  <si>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</si>
  <si>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</si>
  <si>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</si>
  <si>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</si>
  <si>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</si>
  <si>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</si>
  <si>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</si>
  <si>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</si>
  <si>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</si>
  <si>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</si>
  <si>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</si>
  <si>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</si>
  <si>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</si>
  <si>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</si>
  <si>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</si>
  <si>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</si>
  <si>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</si>
  <si>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</si>
  <si>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</si>
  <si>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</si>
  <si>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</si>
  <si>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</si>
  <si>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</si>
  <si>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</si>
  <si>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</si>
  <si>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</si>
  <si>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</si>
  <si>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</si>
  <si>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</si>
  <si>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</si>
  <si>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</si>
  <si>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</si>
  <si>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</si>
  <si>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</si>
  <si>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</si>
  <si>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</si>
  <si>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</si>
  <si>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</si>
  <si>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</si>
  <si>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</si>
  <si>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</si>
  <si>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</si>
  <si>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</si>
  <si>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</si>
  <si>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</si>
  <si>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</si>
  <si>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</si>
  <si>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</si>
  <si>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</si>
  <si>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</si>
  <si>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</si>
  <si>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</si>
  <si>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</si>
  <si>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</si>
  <si>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</si>
  <si>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</si>
  <si>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</si>
  <si>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</si>
  <si>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</si>
  <si>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</si>
  <si>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</si>
  <si>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</si>
  <si>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</si>
  <si>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</si>
  <si>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</si>
  <si>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</si>
  <si>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</si>
  <si>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</si>
  <si>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</si>
  <si>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</si>
  <si>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</si>
  <si>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</si>
  <si>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</si>
  <si>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</si>
  <si>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</si>
  <si>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</si>
  <si>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</si>
  <si>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</si>
  <si>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</si>
  <si>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</si>
  <si>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</si>
  <si>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</si>
  <si>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</si>
  <si>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</si>
  <si>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</si>
  <si>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</si>
  <si>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</si>
  <si>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</si>
  <si>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</si>
  <si>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</si>
  <si>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</si>
  <si>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</si>
  <si>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</si>
  <si>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</si>
  <si>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</si>
  <si>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</si>
  <si>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</si>
  <si>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</si>
  <si>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</si>
  <si>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</si>
  <si>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</si>
  <si>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</si>
  <si>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</si>
  <si>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</si>
  <si>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</si>
  <si>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</si>
  <si>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</si>
  <si>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</si>
  <si>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</si>
  <si>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</si>
  <si>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</si>
  <si>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</si>
  <si>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</si>
  <si>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</si>
  <si>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</si>
  <si>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</si>
  <si>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</si>
  <si>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</si>
  <si>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</si>
  <si>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</si>
  <si>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</si>
  <si>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</si>
  <si>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</si>
  <si>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</si>
  <si>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</si>
  <si>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</si>
  <si>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</si>
  <si>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</si>
  <si>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</si>
  <si>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</si>
  <si>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</si>
  <si>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</si>
  <si>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</si>
  <si>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</si>
  <si>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</si>
  <si>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</si>
  <si>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</si>
  <si>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</si>
  <si>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</si>
  <si>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</si>
  <si>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</si>
  <si>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</si>
  <si>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</si>
  <si>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</si>
  <si>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</si>
  <si>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</si>
  <si>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</si>
  <si>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</si>
  <si>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</si>
  <si>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</si>
  <si>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</si>
  <si>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</si>
  <si>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</si>
  <si>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</si>
  <si>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</si>
  <si>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</si>
  <si>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</si>
  <si>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</si>
  <si>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</si>
  <si>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</si>
  <si>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</si>
  <si>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</si>
  <si>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</si>
  <si>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</si>
  <si>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</si>
  <si>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</si>
  <si>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</si>
  <si>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</si>
  <si>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</si>
  <si>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</si>
  <si>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</si>
  <si>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</si>
  <si>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</si>
  <si>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</si>
  <si>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</si>
  <si>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</si>
  <si>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</si>
  <si>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</si>
  <si>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</si>
  <si>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</si>
  <si>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</si>
  <si>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</si>
  <si>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</si>
  <si>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</si>
  <si>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</si>
  <si>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</si>
  <si>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</si>
  <si>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</si>
  <si>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</si>
  <si>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</si>
  <si>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</si>
  <si>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</si>
  <si>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</si>
  <si>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</si>
  <si>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</si>
  <si>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</si>
  <si>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</si>
  <si>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</si>
  <si>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</si>
  <si>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</si>
  <si>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</si>
  <si>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</si>
  <si>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</si>
  <si>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</si>
  <si>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</si>
  <si>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</si>
  <si>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</si>
  <si>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</si>
  <si>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</si>
  <si>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</si>
  <si>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</si>
  <si>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</si>
  <si>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</si>
  <si>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</si>
  <si>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</si>
  <si>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</si>
  <si>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</si>
  <si>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</si>
  <si>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</si>
  <si>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</si>
  <si>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</si>
  <si>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</si>
  <si>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</si>
  <si>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</si>
  <si>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</si>
  <si>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</si>
  <si>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</si>
  <si>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</si>
  <si>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</si>
  <si>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</si>
  <si>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</si>
  <si>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</si>
  <si>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</si>
  <si>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</si>
  <si>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</si>
  <si>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</si>
  <si>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</si>
  <si>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</si>
  <si>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</si>
  <si>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</si>
  <si>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</si>
  <si>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</si>
  <si>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</si>
  <si>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</si>
  <si>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</si>
  <si>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</si>
  <si>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</si>
  <si>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</si>
  <si>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</si>
  <si>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</si>
  <si>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</si>
  <si>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</si>
  <si>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</si>
  <si>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</si>
  <si>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</si>
  <si>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</si>
  <si>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</si>
  <si>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</si>
  <si>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</si>
  <si>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</si>
  <si>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</si>
  <si>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</si>
  <si>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</si>
  <si>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</si>
  <si>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</si>
  <si>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</si>
  <si>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</si>
  <si>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</si>
  <si>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</si>
  <si>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</si>
  <si>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</si>
  <si>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</si>
  <si>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</si>
  <si>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</si>
  <si>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</si>
  <si>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</si>
  <si>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</si>
  <si>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</si>
  <si>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</si>
  <si>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</si>
  <si>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</si>
  <si>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</si>
  <si>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</si>
  <si>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</si>
  <si>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</si>
  <si>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</si>
  <si>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</si>
  <si>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</si>
  <si>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</si>
  <si>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</si>
  <si>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</si>
  <si>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</si>
  <si>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</si>
  <si>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</si>
  <si>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</si>
  <si>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</si>
  <si>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</si>
  <si>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</si>
  <si>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</si>
  <si>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</si>
  <si>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</si>
  <si>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</si>
  <si>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</si>
  <si>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</si>
  <si>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</si>
  <si>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</si>
  <si>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</si>
  <si>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</si>
  <si>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</si>
  <si>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</si>
  <si>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</si>
  <si>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</si>
  <si>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</si>
  <si>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</si>
  <si>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</si>
  <si>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</si>
  <si>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</si>
  <si>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</si>
  <si>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</si>
  <si>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</si>
  <si>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</si>
  <si>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</si>
  <si>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</si>
  <si>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</si>
  <si>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</si>
  <si>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</si>
  <si>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</si>
  <si>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</si>
  <si>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</si>
  <si>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</si>
  <si>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</si>
  <si>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</si>
  <si>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</si>
  <si>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</si>
  <si>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</si>
  <si>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</si>
  <si>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</si>
  <si>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</si>
  <si>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</si>
  <si>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</si>
  <si>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</si>
  <si>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</si>
  <si>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</si>
  <si>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</si>
  <si>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</si>
  <si>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</si>
  <si>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</si>
  <si>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</si>
  <si>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</si>
  <si>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</si>
  <si>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</si>
  <si>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</si>
  <si>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</si>
  <si>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</si>
  <si>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</si>
  <si>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</si>
  <si>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</si>
  <si>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</si>
  <si>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</si>
  <si>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</si>
  <si>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</si>
  <si>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</si>
  <si>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</si>
  <si>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</si>
  <si>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</si>
  <si>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</si>
  <si>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</si>
  <si>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</si>
  <si>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</si>
  <si>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</si>
  <si>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</si>
  <si>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</si>
  <si>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</si>
  <si>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</si>
  <si>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</si>
  <si>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</si>
  <si>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</si>
  <si>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</si>
  <si>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</si>
  <si>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</si>
  <si>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</si>
  <si>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</si>
  <si>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</si>
  <si>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</si>
  <si>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</si>
  <si>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</si>
  <si>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</si>
  <si>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</si>
  <si>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</si>
  <si>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</si>
  <si>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</si>
  <si>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</si>
  <si>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</si>
  <si>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</si>
  <si>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</si>
  <si>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</si>
  <si>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</si>
  <si>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</si>
  <si>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</si>
  <si>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</si>
  <si>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</si>
  <si>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</si>
  <si>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</si>
  <si>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</si>
  <si>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</si>
  <si>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</si>
  <si>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</si>
  <si>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</si>
  <si>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</si>
  <si>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</si>
  <si>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</si>
  <si>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</si>
  <si>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</si>
  <si>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</si>
  <si>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</si>
  <si>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</si>
  <si>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</si>
  <si>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</si>
  <si>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</si>
  <si>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</si>
  <si>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</si>
  <si>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</si>
  <si>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</si>
  <si>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</si>
  <si>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</si>
  <si>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</si>
  <si>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</si>
  <si>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</si>
  <si>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</si>
  <si>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</si>
  <si>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</si>
  <si>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</si>
  <si>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</si>
  <si>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</si>
  <si>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</si>
  <si>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</si>
  <si>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</si>
  <si>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</si>
  <si>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</si>
  <si>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</si>
  <si>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</si>
  <si>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</si>
  <si>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</si>
  <si>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</si>
  <si>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</si>
  <si>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</si>
  <si>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</si>
  <si>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</si>
  <si>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</si>
  <si>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</si>
  <si>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</si>
  <si>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</si>
  <si>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</si>
  <si>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</si>
  <si>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</si>
  <si>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</si>
  <si>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</si>
  <si>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</si>
  <si>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</si>
  <si>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</si>
  <si>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</si>
  <si>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</si>
  <si>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</si>
  <si>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</si>
  <si>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</si>
  <si>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</si>
  <si>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</si>
  <si>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</si>
  <si>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</si>
  <si>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</si>
  <si>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</si>
  <si>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</si>
  <si>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</si>
  <si>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</si>
  <si>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</si>
  <si>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</si>
  <si>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</si>
  <si>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</si>
  <si>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</si>
  <si>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</si>
  <si>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</si>
  <si>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</si>
  <si>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</si>
  <si>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</si>
  <si>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</si>
  <si>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</si>
  <si>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</si>
  <si>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</si>
  <si>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</si>
  <si>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</si>
  <si>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</si>
  <si>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</si>
  <si>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</si>
  <si>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</si>
  <si>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</si>
  <si>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</si>
  <si>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</si>
  <si>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</si>
  <si>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</si>
  <si>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</si>
  <si>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</si>
  <si>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</si>
  <si>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</si>
  <si>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</si>
  <si>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</si>
  <si>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</si>
  <si>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</si>
  <si>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</si>
  <si>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</si>
  <si>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</si>
  <si>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</si>
  <si>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</si>
  <si>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</si>
  <si>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</si>
  <si>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</si>
  <si>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</si>
  <si>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</si>
  <si>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</si>
  <si>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</si>
  <si>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</si>
  <si>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</si>
  <si>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</si>
  <si>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</si>
  <si>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</si>
  <si>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</si>
  <si>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</si>
  <si>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</si>
  <si>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</si>
  <si>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</si>
  <si>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</si>
  <si>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</si>
  <si>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</si>
  <si>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</si>
  <si>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</si>
  <si>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</si>
  <si>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</si>
  <si>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</si>
  <si>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</si>
  <si>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</si>
  <si>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</si>
  <si>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</si>
  <si>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</si>
  <si>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</si>
  <si>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</si>
  <si>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</si>
  <si>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</si>
  <si>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</si>
  <si>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</si>
  <si>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</si>
  <si>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</si>
  <si>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</si>
  <si>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</si>
  <si>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</si>
  <si>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</si>
  <si>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</si>
  <si>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</si>
  <si>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</si>
  <si>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</si>
  <si>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</si>
  <si>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</si>
  <si>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</si>
  <si>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</si>
  <si>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</si>
  <si>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</si>
  <si>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</si>
  <si>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</si>
  <si>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</si>
  <si>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</si>
  <si>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</si>
  <si>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</si>
  <si>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</si>
  <si>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</si>
  <si>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</si>
  <si>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</si>
  <si>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</si>
  <si>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</si>
  <si>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</si>
  <si>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</si>
  <si>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</si>
  <si>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</si>
  <si>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</si>
  <si>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</si>
  <si>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</si>
  <si>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</si>
  <si>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</si>
  <si>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</si>
  <si>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</si>
  <si>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</si>
  <si>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</si>
  <si>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</si>
  <si>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</si>
  <si>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</si>
  <si>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</si>
  <si>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</si>
  <si>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</si>
  <si>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</si>
  <si>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</si>
  <si>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</si>
  <si>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</si>
  <si>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</si>
  <si>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</si>
  <si>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</si>
  <si>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</si>
  <si>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</si>
  <si>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</si>
  <si>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</si>
  <si>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</si>
  <si>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</si>
  <si>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</si>
  <si>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</si>
  <si>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</si>
  <si>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</si>
  <si>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</si>
  <si>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</si>
  <si>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</si>
  <si>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</si>
  <si>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</si>
  <si>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</si>
  <si>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</si>
  <si>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</si>
  <si>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</si>
  <si>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</si>
  <si>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</si>
  <si>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</si>
  <si>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</si>
  <si>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</si>
  <si>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</si>
  <si>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</si>
  <si>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</si>
  <si>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</si>
  <si>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</si>
  <si>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</si>
  <si>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</si>
  <si>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</si>
  <si>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</si>
  <si>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</si>
  <si>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</si>
  <si>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</si>
  <si>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</si>
  <si>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</si>
  <si>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</si>
  <si>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</si>
  <si>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</si>
  <si>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</si>
  <si>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</si>
  <si>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</si>
  <si>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</si>
  <si>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</si>
  <si>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</si>
  <si>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</si>
  <si>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</si>
  <si>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</si>
  <si>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</si>
  <si>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</si>
  <si>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</si>
  <si>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</si>
  <si>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</si>
  <si>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</si>
  <si>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</si>
  <si>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</si>
  <si>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</si>
  <si>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</si>
  <si>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</si>
  <si>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</si>
  <si>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</si>
  <si>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</si>
  <si>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</si>
  <si>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</si>
  <si>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</si>
  <si>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</si>
  <si>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</si>
  <si>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</si>
  <si>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</si>
  <si>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</si>
  <si>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</si>
  <si>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</si>
  <si>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</si>
  <si>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</si>
  <si>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</si>
  <si>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</si>
  <si>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</si>
  <si>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</si>
  <si>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</si>
  <si>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</si>
  <si>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</si>
  <si>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</si>
  <si>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</si>
  <si>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</si>
  <si>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</si>
  <si>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</si>
  <si>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</si>
  <si>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</si>
  <si>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</si>
  <si>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</si>
  <si>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</si>
  <si>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</si>
  <si>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</si>
  <si>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</si>
  <si>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</si>
  <si>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</si>
  <si>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</si>
  <si>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</si>
  <si>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</si>
  <si>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</si>
  <si>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</si>
  <si>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</si>
  <si>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</si>
  <si>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</si>
  <si>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</si>
  <si>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</si>
  <si>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</si>
  <si>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</si>
  <si>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</si>
  <si>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</si>
  <si>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</si>
  <si>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</si>
  <si>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</si>
  <si>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</si>
  <si>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</si>
  <si>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</si>
  <si>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</si>
  <si>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</si>
  <si>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</si>
  <si>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</si>
  <si>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</si>
  <si>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</si>
  <si>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</si>
  <si>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</si>
  <si>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</si>
  <si>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</si>
  <si>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</si>
  <si>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</si>
  <si>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</si>
  <si>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</si>
  <si>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</si>
  <si>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</si>
  <si>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</si>
  <si>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</si>
  <si>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</si>
  <si>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</si>
  <si>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</si>
  <si>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</si>
  <si>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</si>
  <si>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</si>
  <si>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</si>
  <si>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</si>
  <si>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</si>
  <si>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</si>
  <si>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</si>
  <si>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</si>
  <si>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</si>
  <si>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</si>
  <si>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</si>
  <si>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</si>
  <si>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</si>
  <si>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</si>
  <si>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</si>
  <si>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</si>
  <si>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</si>
  <si>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</si>
  <si>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</si>
  <si>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</si>
  <si>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</si>
  <si>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</si>
  <si>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</si>
  <si>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</si>
  <si>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</si>
  <si>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</si>
  <si>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</si>
  <si>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</si>
  <si>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</si>
  <si>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</si>
  <si>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</si>
  <si>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</si>
  <si>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</si>
  <si>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</si>
  <si>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</si>
  <si>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</si>
  <si>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</si>
  <si>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</si>
  <si>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</si>
  <si>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</si>
  <si>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</si>
  <si>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</si>
  <si>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</si>
  <si>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</si>
  <si>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</si>
  <si>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</si>
  <si>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</si>
  <si>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</si>
  <si>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</si>
  <si>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</si>
  <si>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</si>
  <si>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</si>
  <si>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</si>
  <si>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</si>
  <si>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</si>
  <si>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</si>
  <si>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</si>
  <si>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</si>
  <si>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</si>
  <si>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</si>
  <si>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</si>
  <si>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</si>
  <si>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</si>
  <si>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</si>
  <si>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</si>
  <si>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</si>
  <si>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</si>
  <si>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</si>
  <si>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</si>
  <si>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</si>
  <si>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</si>
  <si>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</si>
  <si>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</si>
  <si>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</si>
  <si>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</si>
  <si>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</si>
  <si>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</si>
  <si>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</si>
  <si>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</si>
  <si>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</si>
  <si>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</si>
  <si>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</si>
  <si>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</si>
  <si>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</si>
  <si>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</si>
  <si>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</si>
  <si>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</si>
  <si>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</si>
  <si>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</si>
  <si>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</si>
  <si>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</si>
  <si>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</si>
  <si>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</si>
  <si>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</si>
  <si>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</si>
  <si>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</si>
  <si>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</si>
  <si>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</si>
  <si>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</si>
  <si>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</si>
  <si>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</si>
  <si>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</si>
  <si>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</si>
  <si>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</si>
  <si>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</si>
  <si>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</si>
  <si>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</si>
  <si>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</si>
  <si>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</si>
  <si>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</si>
  <si>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</si>
  <si>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</si>
  <si>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</si>
  <si>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</si>
  <si>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</si>
  <si>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</si>
  <si>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</si>
  <si>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</si>
  <si>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</si>
  <si>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</si>
  <si>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</si>
  <si>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</si>
  <si>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</si>
  <si>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</si>
  <si>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</si>
  <si>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</si>
  <si>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</si>
  <si>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</si>
  <si>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</si>
  <si>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</si>
  <si>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</si>
  <si>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</si>
  <si>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</si>
  <si>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</si>
  <si>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</si>
  <si>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</si>
  <si>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</si>
  <si>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</si>
  <si>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</si>
  <si>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</si>
  <si>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</si>
  <si>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</si>
  <si>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</si>
  <si>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</si>
  <si>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</si>
  <si>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</si>
  <si>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</si>
  <si>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</si>
  <si>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</si>
  <si>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</si>
  <si>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</si>
  <si>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</si>
  <si>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</si>
  <si>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</si>
  <si>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</si>
  <si>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</si>
  <si>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</si>
  <si>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</si>
  <si>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</si>
  <si>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</si>
  <si>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</si>
  <si>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</si>
  <si>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</si>
  <si>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</si>
  <si>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</si>
  <si>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</si>
  <si>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</si>
  <si>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</si>
  <si>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</si>
  <si>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</si>
  <si>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</si>
  <si>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</si>
  <si>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</si>
  <si>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</si>
  <si>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</si>
  <si>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</si>
  <si>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</si>
  <si>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</si>
  <si>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</si>
  <si>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</si>
  <si>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</si>
  <si>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</si>
  <si>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</si>
  <si>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</si>
  <si>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</si>
  <si>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</si>
  <si>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</si>
  <si>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</si>
  <si>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</si>
  <si>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</si>
  <si>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</si>
  <si>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</si>
  <si>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</si>
  <si>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</si>
  <si>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</si>
  <si>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</si>
  <si>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</si>
  <si>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</si>
  <si>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</si>
  <si>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</si>
  <si>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</si>
  <si>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</si>
  <si>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</si>
  <si>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</si>
  <si>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</si>
  <si>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</si>
  <si>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</si>
  <si>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</si>
  <si>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</si>
  <si>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</si>
  <si>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</si>
  <si>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</si>
  <si>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</si>
  <si>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</si>
  <si>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</si>
  <si>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</si>
  <si>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</si>
  <si>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</si>
  <si>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</si>
  <si>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</si>
  <si>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</si>
  <si>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</si>
  <si>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</si>
  <si>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</si>
  <si>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</si>
  <si>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</si>
  <si>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</si>
  <si>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</si>
  <si>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</si>
  <si>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</si>
  <si>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</si>
  <si>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</si>
  <si>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</si>
  <si>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</si>
  <si>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</si>
  <si>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</si>
  <si>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</si>
  <si>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</si>
  <si>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</si>
  <si>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</si>
  <si>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</si>
  <si>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</si>
  <si>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</si>
  <si>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</si>
  <si>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</si>
  <si>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</si>
  <si>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</si>
  <si>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</si>
  <si>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</si>
  <si>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</si>
  <si>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</si>
  <si>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</si>
  <si>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</si>
  <si>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</si>
  <si>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</si>
  <si>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</si>
  <si>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</si>
  <si>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</si>
  <si>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</si>
  <si>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</si>
  <si>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</si>
  <si>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</si>
  <si>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</si>
  <si>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</si>
  <si>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</si>
  <si>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</si>
  <si>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</si>
  <si>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</si>
  <si>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</si>
  <si>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</si>
  <si>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</si>
  <si>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</si>
  <si>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</si>
  <si>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</si>
  <si>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</si>
  <si>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</si>
  <si>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</si>
  <si>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</si>
  <si>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</si>
  <si>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</si>
  <si>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</si>
  <si>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</si>
  <si>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</si>
  <si>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</si>
  <si>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</si>
  <si>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</si>
  <si>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</si>
  <si>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</si>
  <si>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</si>
  <si>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</si>
  <si>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</si>
  <si>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</si>
  <si>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</si>
  <si>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</si>
  <si>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</si>
  <si>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</si>
  <si>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</si>
  <si>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</si>
  <si>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</si>
  <si>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</si>
  <si>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</si>
  <si>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</si>
  <si>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</si>
  <si>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</si>
  <si>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</si>
  <si>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</si>
  <si>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</si>
  <si>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</si>
  <si>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</si>
  <si>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</si>
  <si>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</si>
  <si>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</si>
  <si>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</si>
  <si>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</si>
  <si>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</si>
  <si>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</si>
  <si>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</si>
  <si>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</si>
  <si>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</si>
  <si>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</si>
  <si>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</si>
  <si>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</si>
  <si>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</si>
  <si>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</si>
  <si>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</si>
  <si>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</si>
  <si>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</si>
  <si>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</si>
  <si>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</si>
  <si>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</si>
  <si>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</si>
  <si>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</si>
  <si>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</si>
  <si>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</si>
  <si>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</si>
  <si>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</si>
  <si>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</si>
  <si>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</si>
  <si>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</si>
  <si>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</si>
  <si>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</si>
  <si>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</si>
  <si>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</si>
  <si>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</si>
  <si>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</si>
  <si>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</si>
  <si>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</si>
  <si>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</si>
  <si>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</si>
  <si>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</si>
  <si>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</si>
  <si>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</si>
  <si>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</si>
  <si>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</si>
  <si>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</si>
  <si>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</si>
  <si>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</si>
  <si>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</si>
  <si>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</si>
  <si>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</si>
  <si>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</si>
  <si>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</si>
  <si>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</si>
  <si>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</si>
  <si>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</si>
  <si>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</si>
  <si>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</si>
  <si>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</si>
  <si>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</si>
  <si>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</si>
  <si>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</si>
  <si>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</si>
  <si>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</si>
  <si>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</si>
  <si>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</si>
  <si>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</si>
  <si>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</si>
  <si>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</si>
  <si>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</si>
  <si>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</si>
  <si>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</si>
  <si>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</si>
  <si>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</si>
  <si>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</si>
  <si>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</si>
  <si>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</si>
  <si>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</si>
  <si>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</si>
  <si>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</si>
  <si>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</si>
  <si>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</si>
  <si>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</si>
  <si>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</si>
  <si>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</si>
  <si>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</si>
  <si>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</si>
  <si>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</si>
  <si>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</si>
  <si>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</si>
  <si>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</si>
  <si>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</si>
  <si>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</si>
  <si>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</si>
  <si>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</si>
  <si>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</si>
  <si>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</si>
  <si>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</si>
  <si>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</si>
  <si>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</si>
  <si>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</si>
  <si>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</si>
  <si>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</si>
  <si>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</si>
  <si>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</si>
  <si>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</si>
  <si>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</si>
  <si>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</si>
  <si>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</si>
  <si>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</si>
  <si>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</si>
  <si>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</si>
  <si>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</si>
  <si>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</si>
  <si>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</si>
  <si>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</si>
  <si>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</si>
  <si>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</si>
  <si>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</si>
  <si>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</si>
  <si>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</si>
  <si>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</si>
  <si>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</si>
  <si>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</si>
  <si>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</si>
  <si>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</si>
  <si>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</si>
  <si>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</si>
  <si>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</si>
  <si>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</si>
  <si>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</si>
  <si>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</si>
  <si>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</si>
  <si>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</si>
  <si>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</si>
  <si>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</si>
  <si>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</si>
  <si>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</si>
  <si>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</si>
  <si>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</si>
  <si>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</si>
  <si>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</si>
  <si>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</si>
  <si>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</si>
  <si>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</si>
  <si>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</si>
  <si>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</si>
  <si>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</si>
  <si>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</si>
  <si>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</si>
  <si>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</si>
  <si>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</si>
  <si>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</si>
  <si>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</si>
  <si>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</si>
  <si>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</si>
  <si>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</si>
  <si>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</si>
  <si>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</si>
  <si>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</si>
  <si>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</si>
  <si>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</si>
  <si>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</si>
  <si>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</si>
  <si>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</si>
  <si>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</si>
  <si>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</si>
  <si>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</si>
  <si>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</si>
  <si>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</si>
  <si>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</si>
  <si>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</si>
  <si>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</si>
  <si>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</si>
  <si>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</si>
  <si>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</si>
  <si>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</si>
  <si>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</si>
  <si>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</si>
  <si>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</si>
  <si>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</si>
  <si>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</si>
  <si>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</si>
  <si>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</si>
  <si>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</si>
  <si>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</si>
  <si>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</si>
  <si>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</si>
  <si>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</si>
  <si>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</si>
  <si>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</si>
  <si>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</si>
  <si>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</si>
  <si>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</si>
  <si>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</si>
  <si>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</si>
  <si>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</si>
  <si>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</si>
  <si>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</si>
  <si>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</si>
  <si>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</si>
  <si>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</si>
  <si>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</si>
  <si>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</si>
  <si>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</si>
  <si>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</si>
  <si>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</si>
  <si>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</si>
  <si>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</si>
  <si>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</si>
  <si>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</si>
  <si>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</si>
  <si>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</si>
  <si>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</si>
  <si>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</si>
  <si>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</si>
  <si>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</si>
  <si>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</si>
  <si>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</si>
  <si>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</si>
  <si>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</si>
  <si>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</si>
  <si>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</si>
  <si>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</si>
  <si>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</si>
  <si>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</si>
  <si>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</si>
  <si>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</si>
  <si>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</si>
  <si>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</si>
  <si>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</si>
  <si>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</si>
  <si>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</si>
  <si>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</si>
  <si>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</si>
  <si>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</si>
  <si>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</si>
  <si>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</si>
  <si>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</si>
  <si>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</si>
  <si>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</si>
  <si>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</si>
  <si>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</si>
  <si>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</si>
  <si>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</si>
  <si>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</si>
  <si>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</si>
  <si>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</si>
  <si>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</si>
  <si>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</si>
  <si>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</si>
  <si>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</si>
  <si>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</si>
  <si>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</si>
  <si>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</si>
  <si>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</si>
  <si>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</si>
  <si>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</si>
  <si>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</si>
  <si>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</si>
  <si>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</si>
  <si>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</si>
  <si>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</si>
  <si>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</si>
  <si>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</si>
  <si>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</si>
  <si>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</si>
  <si>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</si>
  <si>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</si>
  <si>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</si>
  <si>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</si>
  <si>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</si>
  <si>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</si>
  <si>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</si>
  <si>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</si>
  <si>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</si>
  <si>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</si>
  <si>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</si>
  <si>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</si>
  <si>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</si>
  <si>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</si>
  <si>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</si>
  <si>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</si>
  <si>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</si>
  <si>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</si>
  <si>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</si>
  <si>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</si>
  <si>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</si>
  <si>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</si>
  <si>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</si>
  <si>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</si>
  <si>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</si>
  <si>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</si>
  <si>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</si>
  <si>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</si>
  <si>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</si>
  <si>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</si>
  <si>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</si>
  <si>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</si>
  <si>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</si>
  <si>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</si>
  <si>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</si>
  <si>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</si>
  <si>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</si>
  <si>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</si>
  <si>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</si>
  <si>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</si>
  <si>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</si>
  <si>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</si>
  <si>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</si>
  <si>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</si>
  <si>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</si>
  <si>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</si>
  <si>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</si>
  <si>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</si>
  <si>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</si>
  <si>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</si>
  <si>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</si>
  <si>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</si>
  <si>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</si>
  <si>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</si>
  <si>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</si>
  <si>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</si>
  <si>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</si>
  <si>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</si>
  <si>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</si>
  <si>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</si>
  <si>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</si>
  <si>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</si>
  <si>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</si>
  <si>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</si>
  <si>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</si>
  <si>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</si>
  <si>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</si>
  <si>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</si>
  <si>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</si>
  <si>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</si>
  <si>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</si>
  <si>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</si>
  <si>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</si>
  <si>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</si>
  <si>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</si>
  <si>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</si>
  <si>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</si>
  <si>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</si>
  <si>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</si>
  <si>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</si>
  <si>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</si>
  <si>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</si>
  <si>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</si>
  <si>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</si>
  <si>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</si>
  <si>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</si>
  <si>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</si>
  <si>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</si>
  <si>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</si>
  <si>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</si>
  <si>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</si>
  <si>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</si>
  <si>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</si>
  <si>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</si>
  <si>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</si>
  <si>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</si>
  <si>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</si>
  <si>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</si>
  <si>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</si>
  <si>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</si>
  <si>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</si>
  <si>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</si>
  <si>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</si>
  <si>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</si>
  <si>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</si>
  <si>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</si>
  <si>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</si>
  <si>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</si>
  <si>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</si>
  <si>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</si>
  <si>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</si>
  <si>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</si>
  <si>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</si>
  <si>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</si>
  <si>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</si>
  <si>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</si>
  <si>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</si>
  <si>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</si>
  <si>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</si>
  <si>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</si>
  <si>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</si>
  <si>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</si>
  <si>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</si>
  <si>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</si>
  <si>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</si>
  <si>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</si>
  <si>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</si>
  <si>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</si>
  <si>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</si>
  <si>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</si>
  <si>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</si>
  <si>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</si>
  <si>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</si>
  <si>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</si>
  <si>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</si>
  <si>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</si>
  <si>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</si>
  <si>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</si>
  <si>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</si>
  <si>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</si>
  <si>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</si>
  <si>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</si>
  <si>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</si>
  <si>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</si>
  <si>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</si>
  <si>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</si>
  <si>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</si>
  <si>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</si>
  <si>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</si>
  <si>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</si>
  <si>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</si>
  <si>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</si>
  <si>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</si>
  <si>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</si>
  <si>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</si>
  <si>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</si>
  <si>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</si>
  <si>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</si>
  <si>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</si>
  <si>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</si>
  <si>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</si>
  <si>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</si>
  <si>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</si>
  <si>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</si>
  <si>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</si>
  <si>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</si>
  <si>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</si>
  <si>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</si>
  <si>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</si>
  <si>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</si>
  <si>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</si>
  <si>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</si>
  <si>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</si>
  <si>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</si>
  <si>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</si>
  <si>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</si>
  <si>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</si>
  <si>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</si>
  <si>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</si>
  <si>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</si>
  <si>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</si>
  <si>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</si>
  <si>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</si>
  <si>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</si>
  <si>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</si>
  <si>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</si>
  <si>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</si>
  <si>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</si>
  <si>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</si>
  <si>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</si>
  <si>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</si>
  <si>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</si>
  <si>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</si>
  <si>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</si>
  <si>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</si>
  <si>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</si>
  <si>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</si>
  <si>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</si>
  <si>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</si>
  <si>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</si>
  <si>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</si>
  <si>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</si>
  <si>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</si>
  <si>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</si>
  <si>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</si>
  <si>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</si>
  <si>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</si>
  <si>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</si>
  <si>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</si>
  <si>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</si>
  <si>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</si>
  <si>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</si>
  <si>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</si>
  <si>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</si>
  <si>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</si>
  <si>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</si>
  <si>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</si>
  <si>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</si>
  <si>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</si>
  <si>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</si>
  <si>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</si>
  <si>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</si>
  <si>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</si>
  <si>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</si>
  <si>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</si>
  <si>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</si>
  <si>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</si>
  <si>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</si>
  <si>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</si>
  <si>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</si>
  <si>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</si>
  <si>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</si>
  <si>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</si>
  <si>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</si>
  <si>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</si>
  <si>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</si>
  <si>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</si>
  <si>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</si>
  <si>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</si>
  <si>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</si>
  <si>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</si>
  <si>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</si>
  <si>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</si>
  <si>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</si>
  <si>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</si>
  <si>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</si>
  <si>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</si>
  <si>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</si>
  <si>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</si>
  <si>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</si>
  <si>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</si>
  <si>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</si>
  <si>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</si>
  <si>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</si>
  <si>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</si>
  <si>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</si>
  <si>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</si>
  <si>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</si>
  <si>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</si>
  <si>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</si>
  <si>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</si>
  <si>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</si>
  <si>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</si>
  <si>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</si>
  <si>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</si>
  <si>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</si>
  <si>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</si>
  <si>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</si>
  <si>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</si>
  <si>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</si>
  <si>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</si>
  <si>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</si>
  <si>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</si>
  <si>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</si>
  <si>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</si>
  <si>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</si>
  <si>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</si>
  <si>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</si>
  <si>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</si>
  <si>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</si>
  <si>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</si>
  <si>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</si>
  <si>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</si>
  <si>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</si>
  <si>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</si>
  <si>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</si>
  <si>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</si>
  <si>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</si>
  <si>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</si>
  <si>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</si>
  <si>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</si>
  <si>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</si>
  <si>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</si>
  <si>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</si>
  <si>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</si>
  <si>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</si>
  <si>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</si>
  <si>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</si>
  <si>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</si>
  <si>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</si>
  <si>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</si>
  <si>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</si>
  <si>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</si>
  <si>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</si>
  <si>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</si>
  <si>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</si>
  <si>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</si>
  <si>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</si>
  <si>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</si>
  <si>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</si>
  <si>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</si>
  <si>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</si>
  <si>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</si>
  <si>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</si>
  <si>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</si>
  <si>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</si>
  <si>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</si>
  <si>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</si>
  <si>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</si>
  <si>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</si>
  <si>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</si>
  <si>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</si>
  <si>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</si>
  <si>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</si>
  <si>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</si>
  <si>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</si>
  <si>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</si>
  <si>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</si>
  <si>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</si>
  <si>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</si>
  <si>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</si>
  <si>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</si>
  <si>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</si>
  <si>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</si>
  <si>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</si>
  <si>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</si>
  <si>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</si>
  <si>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</si>
  <si>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</si>
  <si>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</si>
  <si>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</si>
  <si>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</si>
  <si>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</si>
  <si>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</si>
  <si>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</si>
  <si>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</si>
  <si>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</si>
  <si>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</si>
  <si>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</si>
  <si>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</si>
  <si>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</si>
  <si>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</si>
  <si>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</si>
  <si>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</si>
  <si>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</si>
  <si>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</si>
  <si>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</si>
  <si>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</si>
  <si>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</si>
  <si>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</si>
  <si>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</si>
  <si>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</si>
  <si>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</si>
  <si>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</si>
  <si>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</si>
  <si>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</si>
  <si>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</si>
  <si>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</si>
  <si>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</si>
  <si>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</si>
  <si>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</si>
  <si>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</si>
  <si>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</si>
  <si>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</si>
  <si>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</si>
  <si>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</si>
  <si>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</si>
  <si>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</si>
  <si>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</si>
  <si>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</si>
  <si>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</si>
  <si>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</si>
  <si>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</si>
  <si>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</si>
  <si>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</si>
  <si>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</si>
  <si>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</si>
  <si>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</si>
  <si>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</si>
  <si>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</si>
  <si>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</si>
  <si>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</si>
  <si>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</si>
  <si>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</si>
  <si>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</si>
  <si>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</si>
  <si>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</si>
  <si>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</si>
  <si>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</si>
  <si>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</si>
  <si>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</si>
  <si>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</si>
  <si>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</si>
  <si>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</si>
  <si>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</si>
  <si>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</si>
  <si>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</si>
  <si>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</si>
  <si>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</si>
  <si>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</si>
  <si>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</si>
  <si>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</si>
  <si>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</si>
  <si>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</si>
  <si>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</si>
  <si>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</si>
  <si>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</si>
  <si>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</si>
  <si>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</si>
  <si>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</si>
  <si>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</si>
  <si>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</si>
  <si>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</si>
  <si>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</si>
  <si>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</si>
  <si>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</si>
  <si>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</si>
  <si>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</si>
  <si>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</si>
  <si>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</si>
  <si>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</si>
  <si>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</si>
  <si>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</si>
  <si>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</si>
  <si>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</si>
  <si>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</si>
  <si>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</si>
  <si>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</si>
  <si>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</si>
  <si>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</si>
  <si>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</si>
  <si>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</si>
  <si>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</si>
  <si>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</si>
  <si>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</si>
  <si>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</si>
  <si>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</si>
  <si>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</si>
  <si>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</si>
  <si>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</si>
  <si>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</si>
  <si>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</si>
  <si>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</si>
  <si>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</si>
  <si>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</si>
  <si>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</si>
  <si>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</si>
  <si>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</si>
  <si>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</si>
  <si>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</si>
  <si>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</si>
  <si>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</si>
  <si>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</si>
  <si>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</si>
  <si>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</si>
  <si>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</si>
  <si>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</si>
  <si>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</si>
  <si>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</si>
  <si>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</si>
  <si>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</si>
  <si>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</si>
  <si>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</si>
  <si>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</si>
  <si>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</si>
  <si>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</si>
  <si>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</si>
  <si>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</si>
  <si>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</si>
  <si>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</si>
  <si>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</si>
  <si>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</si>
  <si>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</si>
  <si>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</si>
  <si>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</si>
  <si>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</si>
  <si>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</si>
  <si>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</si>
  <si>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</si>
  <si>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</si>
  <si>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</si>
  <si>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</si>
  <si>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</si>
  <si>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</si>
  <si>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</si>
  <si>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</si>
  <si>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</si>
  <si>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</si>
  <si>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</si>
  <si>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</si>
  <si>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</si>
  <si>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</si>
  <si>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</si>
  <si>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</si>
  <si>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</si>
  <si>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</si>
  <si>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</si>
  <si>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</si>
  <si>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</si>
  <si>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</si>
  <si>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</si>
  <si>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</si>
  <si>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</si>
  <si>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</si>
  <si>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</si>
  <si>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</si>
  <si>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</si>
  <si>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</si>
  <si>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</si>
  <si>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</si>
  <si>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</si>
  <si>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</si>
  <si>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</si>
  <si>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</si>
  <si>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</si>
  <si>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</si>
  <si>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</si>
  <si>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</si>
  <si>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</si>
  <si>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</si>
  <si>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</si>
  <si>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</si>
  <si>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</si>
  <si>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</si>
  <si>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</si>
  <si>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</si>
  <si>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</si>
  <si>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</si>
  <si>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</si>
  <si>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</si>
  <si>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</si>
  <si>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</si>
  <si>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</si>
  <si>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</si>
  <si>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</si>
  <si>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</si>
  <si>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</si>
  <si>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</si>
  <si>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</si>
  <si>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</si>
  <si>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</si>
  <si>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</si>
  <si>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</si>
  <si>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</si>
  <si>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</si>
  <si>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</si>
  <si>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</si>
  <si>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</si>
  <si>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</si>
  <si>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</si>
  <si>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</si>
  <si>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</si>
  <si>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</si>
  <si>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</si>
  <si>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</si>
  <si>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</si>
  <si>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</si>
  <si>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</si>
  <si>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</si>
  <si>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</si>
  <si>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</si>
  <si>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</si>
  <si>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</si>
  <si>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</si>
  <si>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</si>
  <si>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</si>
  <si>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</si>
  <si>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</si>
  <si>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</si>
  <si>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</si>
  <si>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</si>
  <si>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</si>
  <si>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</si>
  <si>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</si>
  <si>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</si>
  <si>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</si>
  <si>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</si>
  <si>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</si>
  <si>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</si>
  <si>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</si>
  <si>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</si>
  <si>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</si>
  <si>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</si>
  <si>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</si>
  <si>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</si>
  <si>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</si>
  <si>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</si>
  <si>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</si>
  <si>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</si>
  <si>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</si>
  <si>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</si>
  <si>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</si>
  <si>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</si>
  <si>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</si>
  <si>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</si>
  <si>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</si>
  <si>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</si>
  <si>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</si>
  <si>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</si>
  <si>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</si>
  <si>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</si>
  <si>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</si>
  <si>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</si>
  <si>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</si>
  <si>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</si>
  <si>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</si>
  <si>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</si>
  <si>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</si>
  <si>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</si>
  <si>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</si>
  <si>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</si>
  <si>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</si>
  <si>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</si>
  <si>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</si>
  <si>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</si>
  <si>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</si>
  <si>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</si>
  <si>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</si>
  <si>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</si>
  <si>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</si>
  <si>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</si>
  <si>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</si>
  <si>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</si>
  <si>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</si>
  <si>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</si>
  <si>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</si>
  <si>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</si>
  <si>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</si>
  <si>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</si>
  <si>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</si>
  <si>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</si>
  <si>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</si>
  <si>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</si>
  <si>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</si>
  <si>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</si>
  <si>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</si>
  <si>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</si>
  <si>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</si>
  <si>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</si>
  <si>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</si>
  <si>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</si>
  <si>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</si>
  <si>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</si>
  <si>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</si>
  <si>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</si>
  <si>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</si>
  <si>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</si>
  <si>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</si>
  <si>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</si>
  <si>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</si>
  <si>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</si>
  <si>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</si>
  <si>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</si>
  <si>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</si>
  <si>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</si>
  <si>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</si>
  <si>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</si>
  <si>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</si>
  <si>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</si>
  <si>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</si>
  <si>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</si>
  <si>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</si>
  <si>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</si>
  <si>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</si>
  <si>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</si>
  <si>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</si>
  <si>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</si>
  <si>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</si>
  <si>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</si>
  <si>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</si>
  <si>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</si>
  <si>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</si>
  <si>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</si>
  <si>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</si>
  <si>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</si>
  <si>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</si>
  <si>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</si>
  <si>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</si>
  <si>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</si>
  <si>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</si>
  <si>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</si>
  <si>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</si>
  <si>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</si>
  <si>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</si>
  <si>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</si>
  <si>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</si>
  <si>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</si>
  <si>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</si>
  <si>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</si>
  <si>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</si>
  <si>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</si>
  <si>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</si>
  <si>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</si>
  <si>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</si>
  <si>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</si>
  <si>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</si>
  <si>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</si>
  <si>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</si>
  <si>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</si>
  <si>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</si>
  <si>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</si>
  <si>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</si>
  <si>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</si>
  <si>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</si>
  <si>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</si>
  <si>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</si>
  <si>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</si>
  <si>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</si>
  <si>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</si>
  <si>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</si>
  <si>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</si>
  <si>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</si>
  <si>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</si>
  <si>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</si>
  <si>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</si>
  <si>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</si>
  <si>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</si>
  <si>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</si>
  <si>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</si>
  <si>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</si>
  <si>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</si>
  <si>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</si>
  <si>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</si>
  <si>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</si>
  <si>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</si>
  <si>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</si>
  <si>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</si>
  <si>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</si>
  <si>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</si>
  <si>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</si>
  <si>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</si>
  <si>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</si>
  <si>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</si>
  <si>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</si>
  <si>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</si>
  <si>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</si>
  <si>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</si>
  <si>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</si>
  <si>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</si>
  <si>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</si>
  <si>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</si>
  <si>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</si>
  <si>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</si>
  <si>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</si>
  <si>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</si>
  <si>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</si>
  <si>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</si>
  <si>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</si>
  <si>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</si>
  <si>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</si>
  <si>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</si>
  <si>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</si>
  <si>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</si>
  <si>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</si>
  <si>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</si>
  <si>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</si>
  <si>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</si>
  <si>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</si>
  <si>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</si>
  <si>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</si>
  <si>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</si>
  <si>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</si>
  <si>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</si>
  <si>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</si>
  <si>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</si>
  <si>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</si>
  <si>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</si>
  <si>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</si>
  <si>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</si>
  <si>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</si>
  <si>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</si>
  <si>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</si>
  <si>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</si>
  <si>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</si>
  <si>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</si>
  <si>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</si>
  <si>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</si>
  <si>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</si>
  <si>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</si>
  <si>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</si>
  <si>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</si>
  <si>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</si>
  <si>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</si>
  <si>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</si>
  <si>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</si>
  <si>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</si>
  <si>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</si>
  <si>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</si>
  <si>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</si>
  <si>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</si>
  <si>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</si>
  <si>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</si>
  <si>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</si>
  <si>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</si>
  <si>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</si>
  <si>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</si>
  <si>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</si>
  <si>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</si>
  <si>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</si>
  <si>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</si>
  <si>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</si>
  <si>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</si>
  <si>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</si>
  <si>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</si>
  <si>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</si>
  <si>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</si>
  <si>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</si>
  <si>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</si>
  <si>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</si>
  <si>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</si>
  <si>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</si>
  <si>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</si>
  <si>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</si>
  <si>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</si>
  <si>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</si>
  <si>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</si>
  <si>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</si>
  <si>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</si>
  <si>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</si>
  <si>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</si>
  <si>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</si>
  <si>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</si>
  <si>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</si>
  <si>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</si>
  <si>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</si>
  <si>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</si>
  <si>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</si>
  <si>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</si>
  <si>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</si>
  <si>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</si>
  <si>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</si>
  <si>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</si>
  <si>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</si>
  <si>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</si>
  <si>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</si>
  <si>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</si>
  <si>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</si>
  <si>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</si>
  <si>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</si>
  <si>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</si>
  <si>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</si>
  <si>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</si>
  <si>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</si>
  <si>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</si>
  <si>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</si>
  <si>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</si>
  <si>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</si>
  <si>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</si>
  <si>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</si>
  <si>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</si>
  <si>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</si>
  <si>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</si>
  <si>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</si>
  <si>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</si>
  <si>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</si>
  <si>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</si>
  <si>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</si>
  <si>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</si>
  <si>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</si>
  <si>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</si>
  <si>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</si>
  <si>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</si>
  <si>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</si>
  <si>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</si>
  <si>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</si>
  <si>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</si>
  <si>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</si>
  <si>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</si>
  <si>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</si>
  <si>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</si>
  <si>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</si>
  <si>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</si>
  <si>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</si>
  <si>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</si>
  <si>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</si>
  <si>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</si>
  <si>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</si>
  <si>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</si>
  <si>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</si>
  <si>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</si>
  <si>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</si>
  <si>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</si>
  <si>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</si>
  <si>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</si>
  <si>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</si>
  <si>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</si>
  <si>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</si>
  <si>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</si>
  <si>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</si>
  <si>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</si>
  <si>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</si>
  <si>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</si>
  <si>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</si>
  <si>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</si>
  <si>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</si>
  <si>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</si>
  <si>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</si>
  <si>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</si>
  <si>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</si>
  <si>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</si>
  <si>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</si>
  <si>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</si>
  <si>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</si>
  <si>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</si>
  <si>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</si>
  <si>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</si>
  <si>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</si>
  <si>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</si>
  <si>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</si>
  <si>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</si>
  <si>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</si>
  <si>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</si>
  <si>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</si>
  <si>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</si>
  <si>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</si>
  <si>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</si>
  <si>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</si>
  <si>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</si>
  <si>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</si>
  <si>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</si>
  <si>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</si>
  <si>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</si>
  <si>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</si>
  <si>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</si>
  <si>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</si>
  <si>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</si>
  <si>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</si>
  <si>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</si>
  <si>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</si>
  <si>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</si>
  <si>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</si>
  <si>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</si>
  <si>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</si>
  <si>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</si>
  <si>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</si>
  <si>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</si>
  <si>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</si>
  <si>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</si>
  <si>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</si>
  <si>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</si>
  <si>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</si>
  <si>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</si>
  <si>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</si>
  <si>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</si>
  <si>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</si>
  <si>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</si>
  <si>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</si>
  <si>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</si>
  <si>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</si>
  <si>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</si>
  <si>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</si>
  <si>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</si>
  <si>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</si>
  <si>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</si>
  <si>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</si>
  <si>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</si>
  <si>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</si>
  <si>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</si>
  <si>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</si>
  <si>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</si>
  <si>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</si>
  <si>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</si>
  <si>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</si>
  <si>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</si>
  <si>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</si>
  <si>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</si>
  <si>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</si>
  <si>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</si>
  <si>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</si>
  <si>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</si>
  <si>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</si>
  <si>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</si>
  <si>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</si>
  <si>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</si>
  <si>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</si>
  <si>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</si>
  <si>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</si>
  <si>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</si>
  <si>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</si>
  <si>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</si>
  <si>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</si>
  <si>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</si>
  <si>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</si>
  <si>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</si>
  <si>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</si>
  <si>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</si>
  <si>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</si>
  <si>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</si>
  <si>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</si>
  <si>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</si>
  <si>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</si>
  <si>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</si>
  <si>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</si>
  <si>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</si>
  <si>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</si>
  <si>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</si>
  <si>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</si>
  <si>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</si>
  <si>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</si>
  <si>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</si>
  <si>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</si>
  <si>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</si>
  <si>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</si>
  <si>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</si>
  <si>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</si>
  <si>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</si>
  <si>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</si>
  <si>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</si>
  <si>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</si>
  <si>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</si>
  <si>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</si>
  <si>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</si>
  <si>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</si>
  <si>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</si>
  <si>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</si>
  <si>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</si>
  <si>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</si>
  <si>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</si>
  <si>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</si>
  <si>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</si>
  <si>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</si>
  <si>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</si>
  <si>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</si>
  <si>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</si>
  <si>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</si>
  <si>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</si>
  <si>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</si>
  <si>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</si>
  <si>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</si>
  <si>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</si>
  <si>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</si>
  <si>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</si>
  <si>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</si>
  <si>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</si>
  <si>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</si>
  <si>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</si>
  <si>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</si>
  <si>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</si>
  <si>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</si>
  <si>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</si>
  <si>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</si>
  <si>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</si>
  <si>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</si>
  <si>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</si>
  <si>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</si>
  <si>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</si>
  <si>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</si>
  <si>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</si>
  <si>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</si>
  <si>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</si>
  <si>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</si>
  <si>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</si>
  <si>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</si>
  <si>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</si>
  <si>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</si>
  <si>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</si>
  <si>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</si>
  <si>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</si>
  <si>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</si>
  <si>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</si>
  <si>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</si>
  <si>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</si>
  <si>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</si>
  <si>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</si>
  <si>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</si>
  <si>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</si>
  <si>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</si>
  <si>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</si>
  <si>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</si>
  <si>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</si>
  <si>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</si>
  <si>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</si>
  <si>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</si>
  <si>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</si>
  <si>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</si>
  <si>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</si>
  <si>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</si>
  <si>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</si>
  <si>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</si>
  <si>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</si>
  <si>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</si>
  <si>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</si>
  <si>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</si>
  <si>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</si>
  <si>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</si>
  <si>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</si>
  <si>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</si>
  <si>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</si>
  <si>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</si>
  <si>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</si>
  <si>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</si>
  <si>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</si>
  <si>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</si>
  <si>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</si>
  <si>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</si>
  <si>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</si>
  <si>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</si>
  <si>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</si>
  <si>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</si>
  <si>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</si>
  <si>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</si>
  <si>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</si>
  <si>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</si>
  <si>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</si>
  <si>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</si>
  <si>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</si>
  <si>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</si>
  <si>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</si>
  <si>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</si>
  <si>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</si>
  <si>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</si>
  <si>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</si>
  <si>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</si>
  <si>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</si>
  <si>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</si>
  <si>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</si>
  <si>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</si>
  <si>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</si>
  <si>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</si>
  <si>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</si>
  <si>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</si>
  <si>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</si>
  <si>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</si>
  <si>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</si>
  <si>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</si>
  <si>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</si>
  <si>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</si>
  <si>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</si>
  <si>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</si>
  <si>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</si>
  <si>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</si>
  <si>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</si>
  <si>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</si>
  <si>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</si>
  <si>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</si>
  <si>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</si>
  <si>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</si>
  <si>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</si>
  <si>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</si>
  <si>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</si>
  <si>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</si>
  <si>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</si>
  <si>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</si>
  <si>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</si>
  <si>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</si>
  <si>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</si>
  <si>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</si>
  <si>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</si>
  <si>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</si>
  <si>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</si>
  <si>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</si>
  <si>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</si>
  <si>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</si>
  <si>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</si>
  <si>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</si>
  <si>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</si>
  <si>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</si>
  <si>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</si>
  <si>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</si>
  <si>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</si>
  <si>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</si>
  <si>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</si>
  <si>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</si>
  <si>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</si>
  <si>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</si>
  <si>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</si>
  <si>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</si>
  <si>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</si>
  <si>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</si>
  <si>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</si>
  <si>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</si>
  <si>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</si>
  <si>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</si>
  <si>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</si>
  <si>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</si>
  <si>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</si>
  <si>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</si>
  <si>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</si>
  <si>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</si>
  <si>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</si>
  <si>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</si>
  <si>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</si>
  <si>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</si>
  <si>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</si>
  <si>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</si>
  <si>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</si>
  <si>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</si>
  <si>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</si>
  <si>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</si>
  <si>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</si>
  <si>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</si>
  <si>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</si>
  <si>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</si>
  <si>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</si>
  <si>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</si>
  <si>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</si>
  <si>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</si>
  <si>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</si>
  <si>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</si>
  <si>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</si>
  <si>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</si>
  <si>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</si>
  <si>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</si>
  <si>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</si>
  <si>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</si>
  <si>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</si>
  <si>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</si>
  <si>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</si>
  <si>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</si>
  <si>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</si>
  <si>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</si>
  <si>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</si>
  <si>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</si>
  <si>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</si>
  <si>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</si>
  <si>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</si>
  <si>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</si>
  <si>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</si>
  <si>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</si>
  <si>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</si>
  <si>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</si>
  <si>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</si>
  <si>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</si>
  <si>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</si>
  <si>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</si>
  <si>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</si>
  <si>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</si>
  <si>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</si>
  <si>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</si>
  <si>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</si>
  <si>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</si>
  <si>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</si>
  <si>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</si>
  <si>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</si>
  <si>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</si>
  <si>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</si>
  <si>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</si>
  <si>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</si>
  <si>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</si>
  <si>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</si>
  <si>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</si>
  <si>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</si>
  <si>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</si>
  <si>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</si>
  <si>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</si>
  <si>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</si>
  <si>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</si>
  <si>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</si>
  <si>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</si>
  <si>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</si>
  <si>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</si>
  <si>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</si>
  <si>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</si>
  <si>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</si>
  <si>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</si>
  <si>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</si>
  <si>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</si>
  <si>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</si>
  <si>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</si>
  <si>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</si>
  <si>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</si>
  <si>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</si>
  <si>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</si>
  <si>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</si>
  <si>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</si>
  <si>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</si>
  <si>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</si>
  <si>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</si>
  <si>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</si>
  <si>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</si>
  <si>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</si>
  <si>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</si>
  <si>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</si>
  <si>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</si>
  <si>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</si>
  <si>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</si>
  <si>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</si>
  <si>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</si>
  <si>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</si>
  <si>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</si>
  <si>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</si>
  <si>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</si>
  <si>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</si>
  <si>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</si>
  <si>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</si>
  <si>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</si>
  <si>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</si>
  <si>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</si>
  <si>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</si>
  <si>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</si>
  <si>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</si>
  <si>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</si>
  <si>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</si>
  <si>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</si>
  <si>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</si>
  <si>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</si>
  <si>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</si>
  <si>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</si>
  <si>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</si>
  <si>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</si>
  <si>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</si>
  <si>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</si>
  <si>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</si>
  <si>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</si>
  <si>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</si>
  <si>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</si>
  <si>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</si>
  <si>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</si>
  <si>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</si>
  <si>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</si>
  <si>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</si>
  <si>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</si>
  <si>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</si>
  <si>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</si>
  <si>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</si>
  <si>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</si>
  <si>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</si>
  <si>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</si>
  <si>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</si>
  <si>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</si>
  <si>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</si>
  <si>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</si>
  <si>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</si>
  <si>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</si>
  <si>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</si>
  <si>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</si>
  <si>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</si>
  <si>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</si>
  <si>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</si>
  <si>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</si>
  <si>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</si>
  <si>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</si>
  <si>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</si>
  <si>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</si>
  <si>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</si>
  <si>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</si>
  <si>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</si>
  <si>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</si>
  <si>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</si>
  <si>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</si>
  <si>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</si>
  <si>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</si>
  <si>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</si>
  <si>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</si>
  <si>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</si>
  <si>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</si>
  <si>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</si>
  <si>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</si>
  <si>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</si>
  <si>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</si>
  <si>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</si>
  <si>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</si>
  <si>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</si>
  <si>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</si>
  <si>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</si>
  <si>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</si>
  <si>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</si>
  <si>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</si>
  <si>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</si>
  <si>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</si>
  <si>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</si>
  <si>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</si>
  <si>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</si>
  <si>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</si>
  <si>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</si>
  <si>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</si>
  <si>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</si>
  <si>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</si>
  <si>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</si>
  <si>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</si>
  <si>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</si>
  <si>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</si>
  <si>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</si>
  <si>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</si>
  <si>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</si>
  <si>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</si>
  <si>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</si>
  <si>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</si>
  <si>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</si>
  <si>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</si>
  <si>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</si>
  <si>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</si>
  <si>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</si>
  <si>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</si>
  <si>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</si>
  <si>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</si>
  <si>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</si>
  <si>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</si>
  <si>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</si>
  <si>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</si>
  <si>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</si>
  <si>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</si>
  <si>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</si>
  <si>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</si>
  <si>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</si>
  <si>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</si>
  <si>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</si>
  <si>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</si>
  <si>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</si>
  <si>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</si>
  <si>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</si>
  <si>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</si>
  <si>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</si>
  <si>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</si>
  <si>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</si>
  <si>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</si>
  <si>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</si>
  <si>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</si>
  <si>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</si>
  <si>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</si>
  <si>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</si>
  <si>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</si>
  <si>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</si>
  <si>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</si>
  <si>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</si>
  <si>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</si>
  <si>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</si>
  <si>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</si>
  <si>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</si>
  <si>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</si>
  <si>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</si>
  <si>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</si>
  <si>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</si>
  <si>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</si>
  <si>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</si>
  <si>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</si>
  <si>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</si>
  <si>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</si>
  <si>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</si>
  <si>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</si>
  <si>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</si>
  <si>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</si>
  <si>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</si>
  <si>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</si>
  <si>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</si>
  <si>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</si>
  <si>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</si>
  <si>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</si>
  <si>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</si>
  <si>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</si>
  <si>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</si>
  <si>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</si>
  <si>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</si>
  <si>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</si>
  <si>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</si>
  <si>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</si>
  <si>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</si>
  <si>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</si>
  <si>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</si>
  <si>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</si>
  <si>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</si>
  <si>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</si>
  <si>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</si>
  <si>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</si>
  <si>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</si>
  <si>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</si>
  <si>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</si>
  <si>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</si>
  <si>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</si>
  <si>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</si>
  <si>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</si>
  <si>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</si>
  <si>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</si>
  <si>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</si>
  <si>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</si>
  <si>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</si>
  <si>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</si>
  <si>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</si>
  <si>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</si>
  <si>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</si>
  <si>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</si>
  <si>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</si>
  <si>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</si>
  <si>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</si>
  <si>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</si>
  <si>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</si>
  <si>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</si>
  <si>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</si>
  <si>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</si>
  <si>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</si>
  <si>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</si>
  <si>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</si>
  <si>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</si>
  <si>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</si>
  <si>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</si>
  <si>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</si>
  <si>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</si>
  <si>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</si>
  <si>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</si>
  <si>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</si>
  <si>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</si>
  <si>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</si>
  <si>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</si>
  <si>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</si>
  <si>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</si>
  <si>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</si>
  <si>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</si>
  <si>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</si>
  <si>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</si>
  <si>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</si>
  <si>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</si>
  <si>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</si>
  <si>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</si>
  <si>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</si>
  <si>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</si>
  <si>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</si>
  <si>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</si>
  <si>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</si>
  <si>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</si>
  <si>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</si>
  <si>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</si>
  <si>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</si>
  <si>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</si>
  <si>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</si>
  <si>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</si>
  <si>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</si>
  <si>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</si>
  <si>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</si>
  <si>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</si>
  <si>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</si>
  <si>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</si>
  <si>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</si>
  <si>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</si>
  <si>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</si>
  <si>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</si>
  <si>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</si>
  <si>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</si>
  <si>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</si>
  <si>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</si>
  <si>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</si>
  <si>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</si>
  <si>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</si>
  <si>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</si>
  <si>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</si>
  <si>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</si>
  <si>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</si>
  <si>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</si>
  <si>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</si>
  <si>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</si>
  <si>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</si>
  <si>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</si>
  <si>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</si>
  <si>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</si>
  <si>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</si>
  <si>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</si>
  <si>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</si>
  <si>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</si>
  <si>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</si>
  <si>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</si>
  <si>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</si>
  <si>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</si>
  <si>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</si>
  <si>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</si>
  <si>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</si>
  <si>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</si>
  <si>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</si>
  <si>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</si>
  <si>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</si>
  <si>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</si>
  <si>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</si>
  <si>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</si>
  <si>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</si>
  <si>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</si>
  <si>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</si>
  <si>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</si>
  <si>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</si>
  <si>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</si>
  <si>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</si>
  <si>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</si>
  <si>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</si>
  <si>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</si>
  <si>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</si>
  <si>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</si>
  <si>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</si>
  <si>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</si>
  <si>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</si>
  <si>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</si>
  <si>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</si>
  <si>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</si>
  <si>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</si>
  <si>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</si>
  <si>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</si>
  <si>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</si>
  <si>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</si>
  <si>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</si>
  <si>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</si>
  <si>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</si>
  <si>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</si>
  <si>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</si>
  <si>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</si>
  <si>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</si>
  <si>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</si>
  <si>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</si>
  <si>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</si>
  <si>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</si>
  <si>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</si>
  <si>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</si>
  <si>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</si>
  <si>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</si>
  <si>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</si>
  <si>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</si>
  <si>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</si>
  <si>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</si>
  <si>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</si>
  <si>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</si>
  <si>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</si>
  <si>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</si>
  <si>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</si>
  <si>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</si>
  <si>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</si>
  <si>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</si>
  <si>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</si>
  <si>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</si>
  <si>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</si>
  <si>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</si>
  <si>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</si>
  <si>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</si>
  <si>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</si>
  <si>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</si>
  <si>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</si>
  <si>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</si>
  <si>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</si>
  <si>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</si>
  <si>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</si>
  <si>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</si>
  <si>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</si>
  <si>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</si>
  <si>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</si>
  <si>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</si>
  <si>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</si>
  <si>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</si>
  <si>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</si>
  <si>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</si>
  <si>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</si>
  <si>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</si>
  <si>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</si>
  <si>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</si>
  <si>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</si>
  <si>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</si>
  <si>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</si>
  <si>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</si>
  <si>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</si>
  <si>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</si>
  <si>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</si>
  <si>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</si>
  <si>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</si>
  <si>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</si>
  <si>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</si>
  <si>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</si>
  <si>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</si>
  <si>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</si>
  <si>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</si>
  <si>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</si>
  <si>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</si>
  <si>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</si>
  <si>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</si>
  <si>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</si>
  <si>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</si>
  <si>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</si>
  <si>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</si>
  <si>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</si>
  <si>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</si>
  <si>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</si>
  <si>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</si>
  <si>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</si>
  <si>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</si>
  <si>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</si>
  <si>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</si>
  <si>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</si>
  <si>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</si>
  <si>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</si>
  <si>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</si>
  <si>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</si>
  <si>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</si>
  <si>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</si>
  <si>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</si>
  <si>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</si>
  <si>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</si>
  <si>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</si>
  <si>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</si>
  <si>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</si>
  <si>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</si>
  <si>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</si>
  <si>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</si>
  <si>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</si>
  <si>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</si>
  <si>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</si>
  <si>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</si>
  <si>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</si>
  <si>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</si>
  <si>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</si>
  <si>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</si>
  <si>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</si>
  <si>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</si>
  <si>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</si>
  <si>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</si>
  <si>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</si>
  <si>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</si>
  <si>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</si>
  <si>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</si>
  <si>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</si>
  <si>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</si>
  <si>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</si>
  <si>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</si>
  <si>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</si>
  <si>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</si>
  <si>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</si>
  <si>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</si>
  <si>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</si>
  <si>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</si>
  <si>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</si>
  <si>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</si>
  <si>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</si>
  <si>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</si>
  <si>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</si>
  <si>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</si>
  <si>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</si>
  <si>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</si>
  <si>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</si>
  <si>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</si>
  <si>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</si>
  <si>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</si>
  <si>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</si>
  <si>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</si>
  <si>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</si>
  <si>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</si>
  <si>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</si>
  <si>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</si>
  <si>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</si>
  <si>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</si>
  <si>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</si>
  <si>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</si>
  <si>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</si>
  <si>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</si>
  <si>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</si>
  <si>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</si>
  <si>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</si>
  <si>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</si>
  <si>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</si>
  <si>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</si>
  <si>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</si>
  <si>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</si>
  <si>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</si>
  <si>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</si>
  <si>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</si>
  <si>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</si>
  <si>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</si>
  <si>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</si>
  <si>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</si>
  <si>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</si>
  <si>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</si>
  <si>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</si>
  <si>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</si>
  <si>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</si>
  <si>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</si>
  <si>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</si>
  <si>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</si>
  <si>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</si>
  <si>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</si>
  <si>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</si>
  <si>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</si>
  <si>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</si>
  <si>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</si>
  <si>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</si>
  <si>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</si>
  <si>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</si>
  <si>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</si>
  <si>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</si>
  <si>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</si>
  <si>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</si>
  <si>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</si>
  <si>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</si>
  <si>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</si>
  <si>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</si>
  <si>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</si>
  <si>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</si>
  <si>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</si>
  <si>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</si>
  <si>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</si>
  <si>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</si>
  <si>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</si>
  <si>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</si>
  <si>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</si>
  <si>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</si>
  <si>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</si>
  <si>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</si>
  <si>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</si>
  <si>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</si>
  <si>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</si>
  <si>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</si>
  <si>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</si>
  <si>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</si>
  <si>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</si>
  <si>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</si>
  <si>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</si>
  <si>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</si>
  <si>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</si>
  <si>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</si>
  <si>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</si>
  <si>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</si>
  <si>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</si>
  <si>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</si>
  <si>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</si>
  <si>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</si>
  <si>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</si>
  <si>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</si>
  <si>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</si>
  <si>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</si>
  <si>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</si>
  <si>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</si>
  <si>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</si>
  <si>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</si>
  <si>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</si>
  <si>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</si>
  <si>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</si>
  <si>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</si>
  <si>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</si>
  <si>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</si>
  <si>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</si>
  <si>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</si>
  <si>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</si>
  <si>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</si>
  <si>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</si>
  <si>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</si>
  <si>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</si>
  <si>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</si>
  <si>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</si>
  <si>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</si>
  <si>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</si>
  <si>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</si>
  <si>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</si>
  <si>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</si>
  <si>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</si>
  <si>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</si>
  <si>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</si>
  <si>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</si>
  <si>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</si>
  <si>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</si>
  <si>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</si>
  <si>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</si>
  <si>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</si>
  <si>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</si>
  <si>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</si>
  <si>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</si>
  <si>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</si>
  <si>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</si>
  <si>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</si>
  <si>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</si>
  <si>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</si>
  <si>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</si>
  <si>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</si>
  <si>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</si>
  <si>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</si>
  <si>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</si>
  <si>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</si>
  <si>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</si>
  <si>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</si>
  <si>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</si>
  <si>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</si>
  <si>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</si>
  <si>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</si>
  <si>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</si>
  <si>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</si>
  <si>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</si>
  <si>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</si>
  <si>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</si>
  <si>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</si>
  <si>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</si>
  <si>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</si>
  <si>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</si>
  <si>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</si>
  <si>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</si>
  <si>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</si>
  <si>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</si>
  <si>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</si>
  <si>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</si>
  <si>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</si>
  <si>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</si>
  <si>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</si>
  <si>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</si>
  <si>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</si>
  <si>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</si>
  <si>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</si>
  <si>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</si>
  <si>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</si>
  <si>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</si>
  <si>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</si>
  <si>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</si>
  <si>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</si>
  <si>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</si>
  <si>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</si>
  <si>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</si>
  <si>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</si>
  <si>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</si>
  <si>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</si>
  <si>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</si>
  <si>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</si>
  <si>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</si>
  <si>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</si>
  <si>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</si>
  <si>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</si>
  <si>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</si>
  <si>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</si>
  <si>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</si>
  <si>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</si>
  <si>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</si>
  <si>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</si>
  <si>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</si>
  <si>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</si>
  <si>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</si>
  <si>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</si>
  <si>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</si>
  <si>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</si>
  <si>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</si>
  <si>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</si>
  <si>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</si>
  <si>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</si>
  <si>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</si>
  <si>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</si>
  <si>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</si>
  <si>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</si>
  <si>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</si>
  <si>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</si>
  <si>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</si>
  <si>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</si>
  <si>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</si>
  <si>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</si>
  <si>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</si>
  <si>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</si>
  <si>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</si>
  <si>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</si>
  <si>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</si>
  <si>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</si>
  <si>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</si>
  <si>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</si>
  <si>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</si>
  <si>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</si>
  <si>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</si>
  <si>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</si>
  <si>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</si>
  <si>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</si>
  <si>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</si>
  <si>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</si>
  <si>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</si>
  <si>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</si>
  <si>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</si>
  <si>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</si>
  <si>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</si>
  <si>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</si>
  <si>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</si>
  <si>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</si>
  <si>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</si>
  <si>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</si>
  <si>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</si>
  <si>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</si>
  <si>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</si>
  <si>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</si>
  <si>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</si>
  <si>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</si>
  <si>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</si>
  <si>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</si>
  <si>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</si>
  <si>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</si>
  <si>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</si>
  <si>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</si>
  <si>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</si>
  <si>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</si>
  <si>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</si>
  <si>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</si>
  <si>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</si>
  <si>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</si>
  <si>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</si>
  <si>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</si>
  <si>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</si>
  <si>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</si>
  <si>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</si>
  <si>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</si>
  <si>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</si>
  <si>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</si>
  <si>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</si>
  <si>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</si>
  <si>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</si>
  <si>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</si>
  <si>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</si>
  <si>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</si>
  <si>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</si>
  <si>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</si>
  <si>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</si>
  <si>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</si>
  <si>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</si>
  <si>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</si>
  <si>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</si>
  <si>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</si>
  <si>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</si>
  <si>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</si>
  <si>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</si>
  <si>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</si>
  <si>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</si>
  <si>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</si>
  <si>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</si>
  <si>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</si>
  <si>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</si>
  <si>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</si>
  <si>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</si>
  <si>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</si>
  <si>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</si>
  <si>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</si>
  <si>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</si>
  <si>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</si>
  <si>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</si>
  <si>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</si>
  <si>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</si>
  <si>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</si>
  <si>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</si>
  <si>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</si>
  <si>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</si>
  <si>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</si>
  <si>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</si>
  <si>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</si>
  <si>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</si>
  <si>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</si>
  <si>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</si>
  <si>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</si>
  <si>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</si>
  <si>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</si>
  <si>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</si>
  <si>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</si>
  <si>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</si>
  <si>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</si>
  <si>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</si>
  <si>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</si>
  <si>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</si>
  <si>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</si>
  <si>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</si>
  <si>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</si>
  <si>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</si>
  <si>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</si>
  <si>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</si>
  <si>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</si>
  <si>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</si>
  <si>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</si>
  <si>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</si>
  <si>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</si>
  <si>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</si>
  <si>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</si>
  <si>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</si>
  <si>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</si>
  <si>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</si>
  <si>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</si>
  <si>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</si>
  <si>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</si>
  <si>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</si>
  <si>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</si>
  <si>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</si>
  <si>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</si>
  <si>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</si>
  <si>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</si>
  <si>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</si>
  <si>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</si>
  <si>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</si>
  <si>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</si>
  <si>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</si>
  <si>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</si>
  <si>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</si>
  <si>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</si>
  <si>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</si>
  <si>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</si>
  <si>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</si>
  <si>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</si>
  <si>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</si>
  <si>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</si>
  <si>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</si>
  <si>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</si>
  <si>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</si>
  <si>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</si>
  <si>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</si>
  <si>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</si>
  <si>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</si>
  <si>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</si>
  <si>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</si>
  <si>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</si>
  <si>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</si>
  <si>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</si>
  <si>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</si>
  <si>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</si>
  <si>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</si>
  <si>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</si>
  <si>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</si>
  <si>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</si>
  <si>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</si>
  <si>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</si>
  <si>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</si>
  <si>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</si>
  <si>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</si>
  <si>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</si>
  <si>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</si>
  <si>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</si>
  <si>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</si>
  <si>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</si>
  <si>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</si>
  <si>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</si>
  <si>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</si>
  <si>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</si>
  <si>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</si>
  <si>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</si>
  <si>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</si>
  <si>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</si>
  <si>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</si>
  <si>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</si>
  <si>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</si>
  <si>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</si>
  <si>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</si>
  <si>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</si>
  <si>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</si>
  <si>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</si>
  <si>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</si>
  <si>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</si>
  <si>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</si>
  <si>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</si>
  <si>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</si>
  <si>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</si>
  <si>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</si>
  <si>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</si>
  <si>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</si>
  <si>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</si>
  <si>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</si>
  <si>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</si>
  <si>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</si>
  <si>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</si>
  <si>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</si>
  <si>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</si>
  <si>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</si>
  <si>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</si>
  <si>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</si>
  <si>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</si>
  <si>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</si>
  <si>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</si>
  <si>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</si>
  <si>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</si>
  <si>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</si>
  <si>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</si>
  <si>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</si>
  <si>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</si>
  <si>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</si>
  <si>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</si>
  <si>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</si>
  <si>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</si>
  <si>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</si>
  <si>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</si>
  <si>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</si>
  <si>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</si>
  <si>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</si>
  <si>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</si>
  <si>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</si>
  <si>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</si>
  <si>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</si>
  <si>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</si>
  <si>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</si>
  <si>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</si>
  <si>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</si>
  <si>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</si>
  <si>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</si>
  <si>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</si>
  <si>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</si>
  <si>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</si>
  <si>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</si>
  <si>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</si>
  <si>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</si>
  <si>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</si>
  <si>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</si>
  <si>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</si>
  <si>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</si>
  <si>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</si>
  <si>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</si>
  <si>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</si>
  <si>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</si>
  <si>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</si>
  <si>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</si>
  <si>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</si>
  <si>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</si>
  <si>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</si>
  <si>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</si>
  <si>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</si>
  <si>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</si>
  <si>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</si>
  <si>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</si>
  <si>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</si>
  <si>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</si>
  <si>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</si>
  <si>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</si>
  <si>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</si>
  <si>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</si>
  <si>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</si>
  <si>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</si>
  <si>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</si>
  <si>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</si>
  <si>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</si>
  <si>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</si>
  <si>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</si>
  <si>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</si>
  <si>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</si>
  <si>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</si>
  <si>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</si>
  <si>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</si>
  <si>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</si>
  <si>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</si>
  <si>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</si>
  <si>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</si>
  <si>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</si>
  <si>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</si>
  <si>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</si>
  <si>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</si>
  <si>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</si>
  <si>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</si>
  <si>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</si>
  <si>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</si>
  <si>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</si>
  <si>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</si>
  <si>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</si>
  <si>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</si>
  <si>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</si>
  <si>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</si>
  <si>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</si>
  <si>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</si>
  <si>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</si>
  <si>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</si>
  <si>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</si>
  <si>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</si>
  <si>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</si>
  <si>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</si>
  <si>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</si>
  <si>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</si>
  <si>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</si>
  <si>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</si>
  <si>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</si>
  <si>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</si>
  <si>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</si>
  <si>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</si>
  <si>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</si>
  <si>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</si>
  <si>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</si>
  <si>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</si>
  <si>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</si>
  <si>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</si>
  <si>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</si>
  <si>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</si>
  <si>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</si>
  <si>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</si>
  <si>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</si>
  <si>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</si>
  <si>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</si>
  <si>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</si>
  <si>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</si>
  <si>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</si>
  <si>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</si>
  <si>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</si>
  <si>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</si>
  <si>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</si>
  <si>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</si>
  <si>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</si>
  <si>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</si>
  <si>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</si>
  <si>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</si>
  <si>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</si>
  <si>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</si>
  <si>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</si>
  <si>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</si>
  <si>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</si>
  <si>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</si>
  <si>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</si>
  <si>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</si>
  <si>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</si>
  <si>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</si>
  <si>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</si>
  <si>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</si>
  <si>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</si>
  <si>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</si>
  <si>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</si>
  <si>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</si>
  <si>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</si>
  <si>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</si>
  <si>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</si>
  <si>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</si>
  <si>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</si>
  <si>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</si>
  <si>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</si>
  <si>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</si>
  <si>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</si>
  <si>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</si>
  <si>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</si>
  <si>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</si>
  <si>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</si>
  <si>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</si>
  <si>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</si>
  <si>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</si>
  <si>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</si>
  <si>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</si>
  <si>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</si>
  <si>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</si>
  <si>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</si>
  <si>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</si>
  <si>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</si>
  <si>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</si>
  <si>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</si>
  <si>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</si>
  <si>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</si>
  <si>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</si>
  <si>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</si>
  <si>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</si>
  <si>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</si>
  <si>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</si>
  <si>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</si>
  <si>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</si>
  <si>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</si>
  <si>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</si>
  <si>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</si>
  <si>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</si>
  <si>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</si>
  <si>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</si>
  <si>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</si>
  <si>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</si>
  <si>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</si>
  <si>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</si>
  <si>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</si>
  <si>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</si>
  <si>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</si>
  <si>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</si>
  <si>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</si>
  <si>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</si>
  <si>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</si>
  <si>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</si>
  <si>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</si>
  <si>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</si>
  <si>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</si>
  <si>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</si>
  <si>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</si>
  <si>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</si>
  <si>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</si>
  <si>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</si>
  <si>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</si>
  <si>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</si>
  <si>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</si>
  <si>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</si>
  <si>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</si>
  <si>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</si>
  <si>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</si>
  <si>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</si>
  <si>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</si>
  <si>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</si>
  <si>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</si>
  <si>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</si>
  <si>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</si>
  <si>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</si>
  <si>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</si>
  <si>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</si>
  <si>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</si>
  <si>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</si>
  <si>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</si>
  <si>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</si>
  <si>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</si>
  <si>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</si>
  <si>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</si>
  <si>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</si>
  <si>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</si>
  <si>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</si>
  <si>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</si>
  <si>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</si>
  <si>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</si>
  <si>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</si>
  <si>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</si>
  <si>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</si>
  <si>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</si>
  <si>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</si>
  <si>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</si>
  <si>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</si>
  <si>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</si>
  <si>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</si>
  <si>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</si>
  <si>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</si>
  <si>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</si>
  <si>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</si>
  <si>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</si>
  <si>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</si>
  <si>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</si>
  <si>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</si>
  <si>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</si>
  <si>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</si>
  <si>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</si>
  <si>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</si>
  <si>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</si>
  <si>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</si>
  <si>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</si>
  <si>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</si>
  <si>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</si>
  <si>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</si>
  <si>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</si>
  <si>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</si>
  <si>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</si>
  <si>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</si>
  <si>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</si>
  <si>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</si>
  <si>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</si>
  <si>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</si>
  <si>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</si>
  <si>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</si>
  <si>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</si>
  <si>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</si>
  <si>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</si>
  <si>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</si>
  <si>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</si>
  <si>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</si>
  <si>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</si>
  <si>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</si>
  <si>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</si>
  <si>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</si>
  <si>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</si>
  <si>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</si>
  <si>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</si>
  <si>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</si>
  <si>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</si>
  <si>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</si>
  <si>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</si>
  <si>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</si>
  <si>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</si>
  <si>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</si>
  <si>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</si>
  <si>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</si>
  <si>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</si>
  <si>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</si>
  <si>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</si>
  <si>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</si>
  <si>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</si>
  <si>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</si>
  <si>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</si>
  <si>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</si>
  <si>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</si>
  <si>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</si>
  <si>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</si>
  <si>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</si>
  <si>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</si>
  <si>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</si>
  <si>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</si>
  <si>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</si>
  <si>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</si>
  <si>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</si>
  <si>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</si>
  <si>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</si>
  <si>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</si>
  <si>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</si>
  <si>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</si>
  <si>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</si>
  <si>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</si>
  <si>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</si>
  <si>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</si>
  <si>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</si>
  <si>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</si>
  <si>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</si>
  <si>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</si>
  <si>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</si>
  <si>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</si>
  <si>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</si>
  <si>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</si>
  <si>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</si>
  <si>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</si>
  <si>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</si>
  <si>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</si>
  <si>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</si>
  <si>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</si>
  <si>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</si>
  <si>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</si>
  <si>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</si>
  <si>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</si>
  <si>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</si>
  <si>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</si>
  <si>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</si>
  <si>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</si>
  <si>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</si>
  <si>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</si>
  <si>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</si>
  <si>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</si>
  <si>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</si>
  <si>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</si>
  <si>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</si>
  <si>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</si>
  <si>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</si>
  <si>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</si>
  <si>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</si>
  <si>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</si>
  <si>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</si>
  <si>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</si>
  <si>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</si>
  <si>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</si>
  <si>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</si>
  <si>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</si>
  <si>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</si>
  <si>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</si>
  <si>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</si>
  <si>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</si>
  <si>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</si>
  <si>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</si>
  <si>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</si>
  <si>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</si>
  <si>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</si>
  <si>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</si>
  <si>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</si>
  <si>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</si>
  <si>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</si>
  <si>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</si>
  <si>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</si>
  <si>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</si>
  <si>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</si>
  <si>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</si>
  <si>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</si>
  <si>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</si>
  <si>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</si>
  <si>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</si>
  <si>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</si>
  <si>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</si>
  <si>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</si>
  <si>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</si>
  <si>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</si>
  <si>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</si>
  <si>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</si>
  <si>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</si>
  <si>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</si>
  <si>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</si>
  <si>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</si>
  <si>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</si>
  <si>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</si>
  <si>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</si>
  <si>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</si>
  <si>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</si>
  <si>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</si>
  <si>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</si>
  <si>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</si>
  <si>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</si>
  <si>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</si>
  <si>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</si>
  <si>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</si>
  <si>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</si>
  <si>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</si>
  <si>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</si>
  <si>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</si>
  <si>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</si>
  <si>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</si>
  <si>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</si>
  <si>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</si>
  <si>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</si>
  <si>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</si>
  <si>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</si>
  <si>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</si>
  <si>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</si>
  <si>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</si>
  <si>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</si>
  <si>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</si>
  <si>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</si>
  <si>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</si>
  <si>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</si>
  <si>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</si>
  <si>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</si>
  <si>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</si>
  <si>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</si>
  <si>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</si>
  <si>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</si>
  <si>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</si>
  <si>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</si>
  <si>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</si>
  <si>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</si>
  <si>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</si>
  <si>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</si>
  <si>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</si>
  <si>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</si>
  <si>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</si>
  <si>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</si>
  <si>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</si>
  <si>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</si>
  <si>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</si>
  <si>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</si>
  <si>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</si>
  <si>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</si>
  <si>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</si>
  <si>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</si>
  <si>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</si>
  <si>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</si>
  <si>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</si>
  <si>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</si>
  <si>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</si>
  <si>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</si>
  <si>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</si>
  <si>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</si>
  <si>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</si>
  <si>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</si>
  <si>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</si>
  <si>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</si>
  <si>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</si>
  <si>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</si>
  <si>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</si>
  <si>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</si>
  <si>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</si>
  <si>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</si>
  <si>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</si>
  <si>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</si>
  <si>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</si>
  <si>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</si>
  <si>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</si>
  <si>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</si>
  <si>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</si>
  <si>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</si>
  <si>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</si>
  <si>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</si>
  <si>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</si>
  <si>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</si>
  <si>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</si>
  <si>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</si>
  <si>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</si>
  <si>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</si>
  <si>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</si>
  <si>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</si>
  <si>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</si>
  <si>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</si>
  <si>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</si>
  <si>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</si>
  <si>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</si>
  <si>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</si>
  <si>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</si>
  <si>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</si>
  <si>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</si>
  <si>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</si>
  <si>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</si>
  <si>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</si>
  <si>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</si>
  <si>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</si>
  <si>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</si>
  <si>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</si>
  <si>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</si>
  <si>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</si>
  <si>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</si>
  <si>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</si>
  <si>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</si>
  <si>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</si>
  <si>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</si>
  <si>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</si>
  <si>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</si>
  <si>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</si>
  <si>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</si>
  <si>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</si>
  <si>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</si>
  <si>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</si>
  <si>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</si>
  <si>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</si>
  <si>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</si>
  <si>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</si>
  <si>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</si>
  <si>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</si>
  <si>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</si>
  <si>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</si>
  <si>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</si>
  <si>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</si>
  <si>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</si>
  <si>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</si>
  <si>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</si>
  <si>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</si>
  <si>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</si>
  <si>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</si>
  <si>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</si>
  <si>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</si>
  <si>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</si>
  <si>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</si>
  <si>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</si>
  <si>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</si>
  <si>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</si>
  <si>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</si>
  <si>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</si>
  <si>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</si>
  <si>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</si>
  <si>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</si>
  <si>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</si>
  <si>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</si>
  <si>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</si>
  <si>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</si>
  <si>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</si>
  <si>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</si>
  <si>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</si>
  <si>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</si>
  <si>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</si>
  <si>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</si>
  <si>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</si>
  <si>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</si>
  <si>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</si>
  <si>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</si>
  <si>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</si>
  <si>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</si>
  <si>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</si>
  <si>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</si>
  <si>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</si>
  <si>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</si>
  <si>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</si>
  <si>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</si>
  <si>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</si>
  <si>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</si>
  <si>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</si>
  <si>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</si>
  <si>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</si>
  <si>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</si>
  <si>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</si>
  <si>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</si>
  <si>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</si>
  <si>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</si>
  <si>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</si>
  <si>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</si>
  <si>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</si>
  <si>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</si>
  <si>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</si>
  <si>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</si>
  <si>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</si>
  <si>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</si>
  <si>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</si>
  <si>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</si>
  <si>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</si>
  <si>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</si>
  <si>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</si>
  <si>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</si>
  <si>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</si>
  <si>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</si>
  <si>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</si>
  <si>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</si>
  <si>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</si>
  <si>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</si>
  <si>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</si>
  <si>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</si>
  <si>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</si>
  <si>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</si>
  <si>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</si>
  <si>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</si>
  <si>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</si>
  <si>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</si>
  <si>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</si>
  <si>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</si>
  <si>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</si>
  <si>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</si>
  <si>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</si>
  <si>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</si>
  <si>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</si>
  <si>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</si>
  <si>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</si>
  <si>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</si>
  <si>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</si>
  <si>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</si>
  <si>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</si>
  <si>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</si>
  <si>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</si>
  <si>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</si>
  <si>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</si>
  <si>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</si>
  <si>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</si>
  <si>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</si>
  <si>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</si>
  <si>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</si>
  <si>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</si>
  <si>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</si>
  <si>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</si>
  <si>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</si>
  <si>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</si>
  <si>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</si>
  <si>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</si>
  <si>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</si>
  <si>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</si>
  <si>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</si>
  <si>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</si>
  <si>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</si>
  <si>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</si>
  <si>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</si>
  <si>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</si>
  <si>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</si>
  <si>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</si>
  <si>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</si>
  <si>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</si>
  <si>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</si>
  <si>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</si>
  <si>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</si>
  <si>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</si>
  <si>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</si>
  <si>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</si>
  <si>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</si>
  <si>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</si>
  <si>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</si>
  <si>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</si>
  <si>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</si>
  <si>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</si>
  <si>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</si>
  <si>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</si>
  <si>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</si>
  <si>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</si>
  <si>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</si>
  <si>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</si>
  <si>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</si>
  <si>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</si>
  <si>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</si>
  <si>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</si>
  <si>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</si>
  <si>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</si>
  <si>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</si>
  <si>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</si>
  <si>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</si>
  <si>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</si>
  <si>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</si>
  <si>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</si>
  <si>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</si>
  <si>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</si>
  <si>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</si>
  <si>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</si>
  <si>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</si>
  <si>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</si>
  <si>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</si>
  <si>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</si>
  <si>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</si>
  <si>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</si>
  <si>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</si>
  <si>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</si>
  <si>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</si>
  <si>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</si>
  <si>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</si>
  <si>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</si>
  <si>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</si>
  <si>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</si>
  <si>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</si>
  <si>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</si>
  <si>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</si>
  <si>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</si>
  <si>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</si>
  <si>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</si>
  <si>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</si>
  <si>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</si>
  <si>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</si>
  <si>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</si>
  <si>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</si>
  <si>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</si>
  <si>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</si>
  <si>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</si>
  <si>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</si>
  <si>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</si>
  <si>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</si>
  <si>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</si>
  <si>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</si>
  <si>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</si>
  <si>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</si>
  <si>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</si>
  <si>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</si>
  <si>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</si>
  <si>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</si>
  <si>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</si>
  <si>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</si>
  <si>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</si>
  <si>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</si>
  <si>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</si>
  <si>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</si>
  <si>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</si>
  <si>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</si>
  <si>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</si>
  <si>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</si>
  <si>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</si>
  <si>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</si>
  <si>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</si>
  <si>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</si>
  <si>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</si>
  <si>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</si>
  <si>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</si>
  <si>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</si>
  <si>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</si>
  <si>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</si>
  <si>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</si>
  <si>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</si>
  <si>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</si>
  <si>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</si>
  <si>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</si>
  <si>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</si>
  <si>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</si>
  <si>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</si>
  <si>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</si>
  <si>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</si>
  <si>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</si>
  <si>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</si>
  <si>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</si>
  <si>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</si>
  <si>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</si>
  <si>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</si>
  <si>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</si>
  <si>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</si>
  <si>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</si>
  <si>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</si>
  <si>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</si>
  <si>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</si>
  <si>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</si>
  <si>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</si>
  <si>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</si>
  <si>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</si>
  <si>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</si>
  <si>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</si>
  <si>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</si>
  <si>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</si>
  <si>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</si>
  <si>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</si>
  <si>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</si>
  <si>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</si>
  <si>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</si>
  <si>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</si>
  <si>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</si>
  <si>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</si>
  <si>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</si>
  <si>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</si>
  <si>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</si>
  <si>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</si>
  <si>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</si>
  <si>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</si>
  <si>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</si>
  <si>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</si>
  <si>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</si>
  <si>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</si>
  <si>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</si>
  <si>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</si>
  <si>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</si>
  <si>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</si>
  <si>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</si>
  <si>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</si>
  <si>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</si>
  <si>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</si>
  <si>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</si>
  <si>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</si>
  <si>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</si>
  <si>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</si>
  <si>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</si>
  <si>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</si>
  <si>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</si>
  <si>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</si>
  <si>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</si>
  <si>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</si>
  <si>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</si>
  <si>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</si>
  <si>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</si>
  <si>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</si>
  <si>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</si>
  <si>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</si>
  <si>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</si>
  <si>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</si>
  <si>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</si>
  <si>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</si>
  <si>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</si>
  <si>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</si>
  <si>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</si>
  <si>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</si>
  <si>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</si>
  <si>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</si>
  <si>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</si>
  <si>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</si>
  <si>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</si>
  <si>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</si>
  <si>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</si>
  <si>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</si>
  <si>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</si>
  <si>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</si>
  <si>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</si>
  <si>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</si>
  <si>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</si>
  <si>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</si>
  <si>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</si>
  <si>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</si>
  <si>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</si>
  <si>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</si>
  <si>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</si>
  <si>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</si>
  <si>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</si>
  <si>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</si>
  <si>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</si>
  <si>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</si>
  <si>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</si>
  <si>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</si>
  <si>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</si>
  <si>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</si>
  <si>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</si>
  <si>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</si>
  <si>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</si>
  <si>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</si>
  <si>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</si>
  <si>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</si>
  <si>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</si>
  <si>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</si>
  <si>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</si>
  <si>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</si>
  <si>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</si>
  <si>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</si>
  <si>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</si>
  <si>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</si>
  <si>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</si>
  <si>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</si>
  <si>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</si>
  <si>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</si>
  <si>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</si>
  <si>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</si>
  <si>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</si>
  <si>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</si>
  <si>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</si>
  <si>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</si>
  <si>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</si>
  <si>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</si>
  <si>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</si>
  <si>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</si>
  <si>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</si>
  <si>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</si>
  <si>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</si>
  <si>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</si>
  <si>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</si>
  <si>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</si>
  <si>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</si>
  <si>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</si>
  <si>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</si>
  <si>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</si>
  <si>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</si>
  <si>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</si>
  <si>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</si>
  <si>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</si>
  <si>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</si>
  <si>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</si>
  <si>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</si>
  <si>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</si>
  <si>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</si>
  <si>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</si>
  <si>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</si>
  <si>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</si>
  <si>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</si>
  <si>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</si>
  <si>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</si>
  <si>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</si>
  <si>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</si>
  <si>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</si>
  <si>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</si>
  <si>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</si>
  <si>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</si>
  <si>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</si>
  <si>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</si>
  <si>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</si>
  <si>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</si>
  <si>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</si>
  <si>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</si>
  <si>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</si>
  <si>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</si>
  <si>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</si>
  <si>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</si>
  <si>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</si>
  <si>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</si>
  <si>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</si>
  <si>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</si>
  <si>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</si>
  <si>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</si>
  <si>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</si>
  <si>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</si>
  <si>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</si>
  <si>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</si>
  <si>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</si>
  <si>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</si>
  <si>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</si>
  <si>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</si>
  <si>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</si>
  <si>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</si>
  <si>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</si>
  <si>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</si>
  <si>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</si>
  <si>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</si>
  <si>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</si>
  <si>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</si>
  <si>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</si>
  <si>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</si>
  <si>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</si>
  <si>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</si>
  <si>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</si>
  <si>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</si>
  <si>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</si>
  <si>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</si>
  <si>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</si>
  <si>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</si>
  <si>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</si>
  <si>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</si>
  <si>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</si>
  <si>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</si>
  <si>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</si>
  <si>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</si>
  <si>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</si>
  <si>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</si>
  <si>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</si>
  <si>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</si>
  <si>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</si>
  <si>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</si>
  <si>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</si>
  <si>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</si>
  <si>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</si>
  <si>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</si>
  <si>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</si>
  <si>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</si>
  <si>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</si>
  <si>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</si>
  <si>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</si>
  <si>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</si>
  <si>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</si>
  <si>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</si>
  <si>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</si>
  <si>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</si>
  <si>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</si>
  <si>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</si>
  <si>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</si>
  <si>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</si>
  <si>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</si>
  <si>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</si>
  <si>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</si>
  <si>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</si>
  <si>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</si>
  <si>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</si>
  <si>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</si>
  <si>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</si>
  <si>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</si>
  <si>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</si>
  <si>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</si>
  <si>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</si>
  <si>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</si>
  <si>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</si>
  <si>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</si>
  <si>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</si>
  <si>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</si>
  <si>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</si>
  <si>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</si>
  <si>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</si>
  <si>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</si>
  <si>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</si>
  <si>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</si>
  <si>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</si>
  <si>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</si>
  <si>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</si>
  <si>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</si>
  <si>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</si>
  <si>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</si>
  <si>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</si>
  <si>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</si>
  <si>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</si>
  <si>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</si>
  <si>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</si>
  <si>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</si>
  <si>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</si>
  <si>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</si>
  <si>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</si>
  <si>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</si>
  <si>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</si>
  <si>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</si>
  <si>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</si>
  <si>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</si>
  <si>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</si>
  <si>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</si>
  <si>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</si>
  <si>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</si>
  <si>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</si>
  <si>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</si>
  <si>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</si>
  <si>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</si>
  <si>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</si>
  <si>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</si>
  <si>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</si>
  <si>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</si>
  <si>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</si>
  <si>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</si>
  <si>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</si>
  <si>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</si>
  <si>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</si>
  <si>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</si>
  <si>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</si>
  <si>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</si>
  <si>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</si>
  <si>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</si>
  <si>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</si>
  <si>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</si>
  <si>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</si>
  <si>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</si>
  <si>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</si>
  <si>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</si>
  <si>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</si>
  <si>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</si>
  <si>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</si>
  <si>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</si>
  <si>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</si>
  <si>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</si>
  <si>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</si>
  <si>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</si>
  <si>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</si>
  <si>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</si>
  <si>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</si>
  <si>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</si>
  <si>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</si>
  <si>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</si>
  <si>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</si>
  <si>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</si>
  <si>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</si>
  <si>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</si>
  <si>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</si>
  <si>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</si>
  <si>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</si>
  <si>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</si>
  <si>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</si>
  <si>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</si>
  <si>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</si>
  <si>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</si>
  <si>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</si>
  <si>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</si>
  <si>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</si>
  <si>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</si>
  <si>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</si>
  <si>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</si>
  <si>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</si>
  <si>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</si>
  <si>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</si>
  <si>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</si>
  <si>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</si>
  <si>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</si>
  <si>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</si>
  <si>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</si>
  <si>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</si>
  <si>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</si>
  <si>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</si>
  <si>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</si>
  <si>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</si>
  <si>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</si>
  <si>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</si>
  <si>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</si>
  <si>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</si>
  <si>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</si>
  <si>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</si>
  <si>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</si>
  <si>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</si>
  <si>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</si>
  <si>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</si>
  <si>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</si>
  <si>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</si>
  <si>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</si>
  <si>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</si>
  <si>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</si>
  <si>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</si>
  <si>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</si>
  <si>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</si>
  <si>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</si>
  <si>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</si>
  <si>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</si>
  <si>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</si>
  <si>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</si>
  <si>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</si>
  <si>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</si>
  <si>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</si>
  <si>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</si>
  <si>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</si>
  <si>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</si>
  <si>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</si>
  <si>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</si>
  <si>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</si>
  <si>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</si>
  <si>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</si>
  <si>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</si>
  <si>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</si>
  <si>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</si>
  <si>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</si>
  <si>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</si>
  <si>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</si>
  <si>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</si>
  <si>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</si>
  <si>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</si>
  <si>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</si>
  <si>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</si>
  <si>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</si>
  <si>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</si>
  <si>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</si>
  <si>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</si>
  <si>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</si>
  <si>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</si>
  <si>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</si>
  <si>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</si>
  <si>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</si>
  <si>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</si>
  <si>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</si>
  <si>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</si>
  <si>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</si>
  <si>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</si>
  <si>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</si>
  <si>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</si>
  <si>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</si>
  <si>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</si>
  <si>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</si>
  <si>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</si>
  <si>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</si>
  <si>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</si>
  <si>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</si>
  <si>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</si>
  <si>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</si>
  <si>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</si>
  <si>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</si>
  <si>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</si>
  <si>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</si>
  <si>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</si>
  <si>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</si>
  <si>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</si>
  <si>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</si>
  <si>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</si>
  <si>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</si>
  <si>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</si>
  <si>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</si>
  <si>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</si>
  <si>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</si>
  <si>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</si>
  <si>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</si>
  <si>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</si>
  <si>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</si>
  <si>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</si>
  <si>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</si>
  <si>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</si>
  <si>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</si>
  <si>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</si>
  <si>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</si>
  <si>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</si>
  <si>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</si>
  <si>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</si>
  <si>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</si>
  <si>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</si>
  <si>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</si>
  <si>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</si>
  <si>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</si>
  <si>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</si>
  <si>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</si>
  <si>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</si>
  <si>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</si>
  <si>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</si>
  <si>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</si>
  <si>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</si>
  <si>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</si>
  <si>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</si>
  <si>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</si>
  <si>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</si>
  <si>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</si>
  <si>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</si>
  <si>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</si>
  <si>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</si>
  <si>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</si>
  <si>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</si>
  <si>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</si>
  <si>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</si>
  <si>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</si>
  <si>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</si>
  <si>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</si>
  <si>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</si>
  <si>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</si>
  <si>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</si>
  <si>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</si>
  <si>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</si>
  <si>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</si>
  <si>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</si>
  <si>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</si>
  <si>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</si>
  <si>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</si>
  <si>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</si>
  <si>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</si>
  <si>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</si>
  <si>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</si>
  <si>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</si>
  <si>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</si>
  <si>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</si>
  <si>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</si>
  <si>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</si>
  <si>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</si>
  <si>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</si>
  <si>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</si>
  <si>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</si>
  <si>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</si>
  <si>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</si>
  <si>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</si>
  <si>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</si>
  <si>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</si>
  <si>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</si>
  <si>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</si>
  <si>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</si>
  <si>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</si>
  <si>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</si>
  <si>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</si>
  <si>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</si>
  <si>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</si>
  <si>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</si>
  <si>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</si>
  <si>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</si>
  <si>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</si>
  <si>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</si>
  <si>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</si>
  <si>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</si>
  <si>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</si>
  <si>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</si>
  <si>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</si>
  <si>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</si>
  <si>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</si>
  <si>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</si>
  <si>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</si>
  <si>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</si>
  <si>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</si>
  <si>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</si>
  <si>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</si>
  <si>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</si>
  <si>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</si>
  <si>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</si>
  <si>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</si>
  <si>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</si>
  <si>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</si>
  <si>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</si>
  <si>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</si>
  <si>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</si>
  <si>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</si>
  <si>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</si>
  <si>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</si>
  <si>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</si>
  <si>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</si>
  <si>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</si>
  <si>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</si>
  <si>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</si>
  <si>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</si>
  <si>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</si>
  <si>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</si>
  <si>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</si>
  <si>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</si>
  <si>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</si>
  <si>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</si>
  <si>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</si>
  <si>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</si>
  <si>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</si>
  <si>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</si>
  <si>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</si>
  <si>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</si>
  <si>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</si>
  <si>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</si>
  <si>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</si>
  <si>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</si>
  <si>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</si>
  <si>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</si>
  <si>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</si>
  <si>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</si>
  <si>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</si>
  <si>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</si>
  <si>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</si>
  <si>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</si>
  <si>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</si>
  <si>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</si>
  <si>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</si>
  <si>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</si>
  <si>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</si>
  <si>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</si>
  <si>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</si>
  <si>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</si>
  <si>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</si>
  <si>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</si>
  <si>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</si>
  <si>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</si>
  <si>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</si>
  <si>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</si>
  <si>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</si>
  <si>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</si>
  <si>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</si>
  <si>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</si>
  <si>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</si>
  <si>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</si>
  <si>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</si>
  <si>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</si>
  <si>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</si>
  <si>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</si>
  <si>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</si>
  <si>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</si>
  <si>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</si>
  <si>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</si>
  <si>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</si>
  <si>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</si>
  <si>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</si>
  <si>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</si>
  <si>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</si>
  <si>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</si>
  <si>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</si>
  <si>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</si>
  <si>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</si>
  <si>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</si>
  <si>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</si>
  <si>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</si>
  <si>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</si>
  <si>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</si>
  <si>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</si>
  <si>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</si>
  <si>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</si>
  <si>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</si>
  <si>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</si>
  <si>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</si>
  <si>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</si>
  <si>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</si>
  <si>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</si>
  <si>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</si>
  <si>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</si>
  <si>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</si>
  <si>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</si>
  <si>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</si>
  <si>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</si>
  <si>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</si>
  <si>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</si>
  <si>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</si>
  <si>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</si>
  <si>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</si>
  <si>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</si>
  <si>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</si>
  <si>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</si>
  <si>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</si>
  <si>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</si>
  <si>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</si>
  <si>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</si>
  <si>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</si>
  <si>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</si>
  <si>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</si>
  <si>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</si>
  <si>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</si>
  <si>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</si>
  <si>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</si>
  <si>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</si>
  <si>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</si>
  <si>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</si>
  <si>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</si>
  <si>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</si>
  <si>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</si>
  <si>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</si>
  <si>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</si>
  <si>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</si>
  <si>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</si>
  <si>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</si>
  <si>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</si>
  <si>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</si>
  <si>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</si>
  <si>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</si>
  <si>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</si>
  <si>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</si>
  <si>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</si>
  <si>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</si>
  <si>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</si>
  <si>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</si>
  <si>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</si>
  <si>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</si>
  <si>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</si>
  <si>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</si>
  <si>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</si>
  <si>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</si>
  <si>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</si>
  <si>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</si>
  <si>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</si>
  <si>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</si>
  <si>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</si>
  <si>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</si>
  <si>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</si>
  <si>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</si>
  <si>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</si>
  <si>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</si>
  <si>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</si>
  <si>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</si>
  <si>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</si>
  <si>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</si>
  <si>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</si>
  <si>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</si>
  <si>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</si>
  <si>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</si>
  <si>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</si>
  <si>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</si>
  <si>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</si>
  <si>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</si>
  <si>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</si>
  <si>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</si>
  <si>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</si>
  <si>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</si>
  <si>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</si>
  <si>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</si>
  <si>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</si>
  <si>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</si>
  <si>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</si>
  <si>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</si>
  <si>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</si>
  <si>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</si>
  <si>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</si>
  <si>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</si>
  <si>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</si>
  <si>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</si>
  <si>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</si>
  <si>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</si>
  <si>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</si>
  <si>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</si>
  <si>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</si>
  <si>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</si>
  <si>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</si>
  <si>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</si>
  <si>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</si>
  <si>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</si>
  <si>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</si>
  <si>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</si>
  <si>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</si>
  <si>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</si>
  <si>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</si>
  <si>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</si>
  <si>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</si>
  <si>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</si>
  <si>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</si>
  <si>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</si>
  <si>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</si>
  <si>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</si>
  <si>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</si>
  <si>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</si>
  <si>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</si>
  <si>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</si>
  <si>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</si>
  <si>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</si>
  <si>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</si>
  <si>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</si>
  <si>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</si>
  <si>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</si>
  <si>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</si>
  <si>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</si>
  <si>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</si>
  <si>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</si>
  <si>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</si>
  <si>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</si>
  <si>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</si>
  <si>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</si>
  <si>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</si>
  <si>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</si>
  <si>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</si>
  <si>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</si>
  <si>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</si>
  <si>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</si>
  <si>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</si>
  <si>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</si>
  <si>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</si>
  <si>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</si>
  <si>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</si>
  <si>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</si>
  <si>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</si>
  <si>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</si>
  <si>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</si>
  <si>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</si>
  <si>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</si>
  <si>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</si>
  <si>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</si>
  <si>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</si>
  <si>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</si>
  <si>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</si>
  <si>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</si>
  <si>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</si>
  <si>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</si>
  <si>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</si>
  <si>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</si>
  <si>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</si>
  <si>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</si>
  <si>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</si>
  <si>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</si>
  <si>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</si>
  <si>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</si>
  <si>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</si>
  <si>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</si>
  <si>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</si>
  <si>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</si>
  <si>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</si>
  <si>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</si>
  <si>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</si>
  <si>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</si>
  <si>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</si>
  <si>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</si>
  <si>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</si>
  <si>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</si>
  <si>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</si>
  <si>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</si>
  <si>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</si>
  <si>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</si>
  <si>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</si>
  <si>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</si>
  <si>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</si>
  <si>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</si>
  <si>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</si>
  <si>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</si>
  <si>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</si>
  <si>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</si>
  <si>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</si>
  <si>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</si>
  <si>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</si>
  <si>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</si>
  <si>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</si>
  <si>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</si>
  <si>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</si>
  <si>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</si>
  <si>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</si>
  <si>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</si>
  <si>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</si>
  <si>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</si>
  <si>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</si>
  <si>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</si>
  <si>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</si>
  <si>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</si>
  <si>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</si>
  <si>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</si>
  <si>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</si>
  <si>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</si>
  <si>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</si>
  <si>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</si>
  <si>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</si>
  <si>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</si>
  <si>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</si>
  <si>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</si>
  <si>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</si>
  <si>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</si>
  <si>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</si>
  <si>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</si>
  <si>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</si>
  <si>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</si>
  <si>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</si>
  <si>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</si>
  <si>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</si>
  <si>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</si>
  <si>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</si>
  <si>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</si>
  <si>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</si>
  <si>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</si>
  <si>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</si>
  <si>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</si>
  <si>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</si>
  <si>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</si>
  <si>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</si>
  <si>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</si>
  <si>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</si>
  <si>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</si>
  <si>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</si>
  <si>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</si>
  <si>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</si>
  <si>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</si>
  <si>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</si>
  <si>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</si>
  <si>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</si>
  <si>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</si>
  <si>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</si>
  <si>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</si>
  <si>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</si>
  <si>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</si>
  <si>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</si>
  <si>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</si>
  <si>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</si>
  <si>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</si>
  <si>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</si>
  <si>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</si>
  <si>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</si>
  <si>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</si>
  <si>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</si>
  <si>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</si>
  <si>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</si>
  <si>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</si>
  <si>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</si>
  <si>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</si>
  <si>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</si>
  <si>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</si>
  <si>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</si>
  <si>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</si>
  <si>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</si>
  <si>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</si>
  <si>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</si>
  <si>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</si>
  <si>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</si>
  <si>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</si>
  <si>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</si>
  <si>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</si>
  <si>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</si>
  <si>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</si>
  <si>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</si>
  <si>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</si>
  <si>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</si>
  <si>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</si>
  <si>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</si>
  <si>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</si>
  <si>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</si>
  <si>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</si>
  <si>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</si>
  <si>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</si>
  <si>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</si>
  <si>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</si>
  <si>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</si>
  <si>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</si>
  <si>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</si>
  <si>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</si>
  <si>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</si>
  <si>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</si>
  <si>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</si>
  <si>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</si>
  <si>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</si>
  <si>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</si>
  <si>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</si>
  <si>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</si>
  <si>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</si>
  <si>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</si>
  <si>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</si>
  <si>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</si>
  <si>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</si>
  <si>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</si>
  <si>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</si>
  <si>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</si>
  <si>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</si>
  <si>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</si>
  <si>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</si>
  <si>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</si>
  <si>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</si>
  <si>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</si>
  <si>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</si>
  <si>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</si>
  <si>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</si>
  <si>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</si>
  <si>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</si>
  <si>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</si>
  <si>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</si>
  <si>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</si>
  <si>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</si>
  <si>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</si>
  <si>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</si>
  <si>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</si>
  <si>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</si>
  <si>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</si>
  <si>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</si>
  <si>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</si>
  <si>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</si>
  <si>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</si>
  <si>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</si>
  <si>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</si>
  <si>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</si>
  <si>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</si>
  <si>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</si>
  <si>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</si>
  <si>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</si>
  <si>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</si>
  <si>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</si>
  <si>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</si>
  <si>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</si>
  <si>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</si>
  <si>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</si>
  <si>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</si>
  <si>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</si>
  <si>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</si>
  <si>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</si>
  <si>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</si>
  <si>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</si>
  <si>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</si>
  <si>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</si>
  <si>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</si>
  <si>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</si>
  <si>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</si>
  <si>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</si>
  <si>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</si>
  <si>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</si>
  <si>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</si>
  <si>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</si>
  <si>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</si>
  <si>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</si>
  <si>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</si>
  <si>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</si>
  <si>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</si>
  <si>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</si>
  <si>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</si>
  <si>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</si>
  <si>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</si>
  <si>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</si>
  <si>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</si>
  <si>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</si>
  <si>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</si>
  <si>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</si>
  <si>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</si>
  <si>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</si>
  <si>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</si>
  <si>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</si>
  <si>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</si>
  <si>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</si>
  <si>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</si>
  <si>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</si>
  <si>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</si>
  <si>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</si>
  <si>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</si>
  <si>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</si>
  <si>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</si>
  <si>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</si>
  <si>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</si>
  <si>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</si>
  <si>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</si>
  <si>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</si>
  <si>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</si>
  <si>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</si>
  <si>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</si>
  <si>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</si>
  <si>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</si>
  <si>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</si>
  <si>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</si>
  <si>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</si>
  <si>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</si>
  <si>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</si>
  <si>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</si>
  <si>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</si>
  <si>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</si>
  <si>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</si>
  <si>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</si>
  <si>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</si>
  <si>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</si>
  <si>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</si>
  <si>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</si>
  <si>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</si>
  <si>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</si>
  <si>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</si>
  <si>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</si>
  <si>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</si>
  <si>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</si>
  <si>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</si>
  <si>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</si>
  <si>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</si>
  <si>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</si>
  <si>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</si>
  <si>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</si>
  <si>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</si>
  <si>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</si>
  <si>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</si>
  <si>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</si>
  <si>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</si>
  <si>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</si>
  <si>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</si>
  <si>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</si>
  <si>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</si>
  <si>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</si>
  <si>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</si>
  <si>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</si>
  <si>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</si>
  <si>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</si>
  <si>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</si>
  <si>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</si>
  <si>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</si>
  <si>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</si>
  <si>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</si>
  <si>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</si>
  <si>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</si>
  <si>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</si>
  <si>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</si>
  <si>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</si>
  <si>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</si>
  <si>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</si>
  <si>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</si>
  <si>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</si>
  <si>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</si>
  <si>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</si>
  <si>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</si>
  <si>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</si>
  <si>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</si>
  <si>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</si>
  <si>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</si>
  <si>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</si>
  <si>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</si>
  <si>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</si>
  <si>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</si>
  <si>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</si>
  <si>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</si>
  <si>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</si>
  <si>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</si>
  <si>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</si>
  <si>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</si>
  <si>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</si>
  <si>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</si>
  <si>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</si>
  <si>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</si>
  <si>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</si>
  <si>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</si>
  <si>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</si>
  <si>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</si>
  <si>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</si>
  <si>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</si>
  <si>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</si>
  <si>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</si>
  <si>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</si>
  <si>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</si>
  <si>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</si>
  <si>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</si>
  <si>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</si>
  <si>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</si>
  <si>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</si>
  <si>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</si>
  <si>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</si>
  <si>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</si>
  <si>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</si>
  <si>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</si>
  <si>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</si>
  <si>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</si>
  <si>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</si>
  <si>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</si>
  <si>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</si>
  <si>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</si>
  <si>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</si>
  <si>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</si>
  <si>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</si>
  <si>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</si>
  <si>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</si>
  <si>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</si>
  <si>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</si>
  <si>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</si>
  <si>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</si>
  <si>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</si>
  <si>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</si>
  <si>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</si>
  <si>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</si>
  <si>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</si>
  <si>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</si>
  <si>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</si>
  <si>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</si>
  <si>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</si>
  <si>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</si>
  <si>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</si>
  <si>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</si>
  <si>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</si>
  <si>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</si>
  <si>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</si>
  <si>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</si>
  <si>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</si>
  <si>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</si>
  <si>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</si>
  <si>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</si>
  <si>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</si>
  <si>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</si>
  <si>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</si>
  <si>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</si>
  <si>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</si>
  <si>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</si>
  <si>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</si>
  <si>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</si>
  <si>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</si>
  <si>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</si>
  <si>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</si>
  <si>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</si>
  <si>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</si>
  <si>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</si>
  <si>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</si>
  <si>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</si>
  <si>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</si>
  <si>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</si>
  <si>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</si>
  <si>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</si>
  <si>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</si>
  <si>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</si>
  <si>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</si>
  <si>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</si>
  <si>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</si>
  <si>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</si>
  <si>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</si>
  <si>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</si>
  <si>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</si>
  <si>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</si>
  <si>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</si>
  <si>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</si>
  <si>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</si>
  <si>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</si>
  <si>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</si>
  <si>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</si>
  <si>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</si>
  <si>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</si>
  <si>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</si>
  <si>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</si>
  <si>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</si>
  <si>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</si>
  <si>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</si>
  <si>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</si>
  <si>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</si>
  <si>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</si>
  <si>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</si>
  <si>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</si>
  <si>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</si>
  <si>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</si>
  <si>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</si>
  <si>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</si>
  <si>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</si>
  <si>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</si>
  <si>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</si>
  <si>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</si>
  <si>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</si>
  <si>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</si>
  <si>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</si>
  <si>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</si>
  <si>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</si>
  <si>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</si>
  <si>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</si>
  <si>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</si>
  <si>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</si>
  <si>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</si>
  <si>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</si>
  <si>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</si>
  <si>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</si>
  <si>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</si>
  <si>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</si>
  <si>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</si>
  <si>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</si>
  <si>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</si>
  <si>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</si>
  <si>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</si>
  <si>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</si>
  <si>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</si>
  <si>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</si>
  <si>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</si>
  <si>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</si>
  <si>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</si>
  <si>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</si>
  <si>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</si>
  <si>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</si>
  <si>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</si>
  <si>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</si>
  <si>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</si>
  <si>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</si>
  <si>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</si>
  <si>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</si>
  <si>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</si>
  <si>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</si>
  <si>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</si>
  <si>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</si>
  <si>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</si>
  <si>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</si>
  <si>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</si>
  <si>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</si>
  <si>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</si>
  <si>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</si>
  <si>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</si>
  <si>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</si>
  <si>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</si>
  <si>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</si>
  <si>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</si>
  <si>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</si>
  <si>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</si>
  <si>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</si>
  <si>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</si>
  <si>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</si>
  <si>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</si>
  <si>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</si>
  <si>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</si>
  <si>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</si>
  <si>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</si>
  <si>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</si>
  <si>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</si>
  <si>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</si>
  <si>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</si>
  <si>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</si>
  <si>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</si>
  <si>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</si>
  <si>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</si>
  <si>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</si>
  <si>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</si>
  <si>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</si>
  <si>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</si>
  <si>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</si>
  <si>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</si>
  <si>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</si>
  <si>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</si>
  <si>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</si>
  <si>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</si>
  <si>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</si>
  <si>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</si>
  <si>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</si>
  <si>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</si>
  <si>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</si>
  <si>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</si>
  <si>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</si>
  <si>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</si>
  <si>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</si>
  <si>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</si>
  <si>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</si>
  <si>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</si>
  <si>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</si>
  <si>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</si>
  <si>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</si>
  <si>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</si>
  <si>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</si>
  <si>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</si>
  <si>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</si>
  <si>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</si>
  <si>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</si>
  <si>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</si>
  <si>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</si>
  <si>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</si>
  <si>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</si>
  <si>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</si>
  <si>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</si>
  <si>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</si>
  <si>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</si>
  <si>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</si>
  <si>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</si>
  <si>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</si>
  <si>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</si>
  <si>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</si>
  <si>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</si>
  <si>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</si>
  <si>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</si>
  <si>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</si>
  <si>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</si>
  <si>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</si>
  <si>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</si>
  <si>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</si>
  <si>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</si>
  <si>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</si>
  <si>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</si>
  <si>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</si>
  <si>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</si>
  <si>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</si>
  <si>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</si>
  <si>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</si>
  <si>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</si>
  <si>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</si>
  <si>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</si>
  <si>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</si>
  <si>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</si>
  <si>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</si>
  <si>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</si>
  <si>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</si>
  <si>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</si>
  <si>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</si>
  <si>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</si>
  <si>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</si>
  <si>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</si>
  <si>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</si>
  <si>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</si>
  <si>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</si>
  <si>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</si>
  <si>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</si>
  <si>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</si>
  <si>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</si>
  <si>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</si>
  <si>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</si>
  <si>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</si>
  <si>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</si>
  <si>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</si>
  <si>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</si>
  <si>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</si>
  <si>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</si>
  <si>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</si>
  <si>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</si>
  <si>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</si>
  <si>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</si>
  <si>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</si>
  <si>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</si>
  <si>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</si>
  <si>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</si>
  <si>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</si>
  <si>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</si>
  <si>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</si>
  <si>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</si>
  <si>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</si>
  <si>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</si>
  <si>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</si>
  <si>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</si>
  <si>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</si>
  <si>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</si>
  <si>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</si>
  <si>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</si>
  <si>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</si>
  <si>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</si>
  <si>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</si>
  <si>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</si>
  <si>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</si>
  <si>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</si>
  <si>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</si>
  <si>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</si>
  <si>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</si>
  <si>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</si>
  <si>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</si>
  <si>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</si>
  <si>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</si>
  <si>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</si>
  <si>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</si>
  <si>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</si>
  <si>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</si>
  <si>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</si>
  <si>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</si>
  <si>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</si>
  <si>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</si>
  <si>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</si>
  <si>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</si>
  <si>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</si>
  <si>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</si>
  <si>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</si>
  <si>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</si>
  <si>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</si>
  <si>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</si>
  <si>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</si>
  <si>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</si>
  <si>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</si>
  <si>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</si>
  <si>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</si>
  <si>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</si>
  <si>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</si>
  <si>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</si>
  <si>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</si>
  <si>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</si>
  <si>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</si>
  <si>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</si>
  <si>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</si>
  <si>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</si>
  <si>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</si>
  <si>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</si>
  <si>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</si>
  <si>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</si>
  <si>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</si>
  <si>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</si>
  <si>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</si>
  <si>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</si>
  <si>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</si>
  <si>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</si>
  <si>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</si>
  <si>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</si>
  <si>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</si>
  <si>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</si>
  <si>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</si>
  <si>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</si>
  <si>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</si>
  <si>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</si>
  <si>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</si>
  <si>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</si>
  <si>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</si>
  <si>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</si>
  <si>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</si>
  <si>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</si>
  <si>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</si>
  <si>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</si>
  <si>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</si>
  <si>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</si>
  <si>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</si>
  <si>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</si>
  <si>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</si>
  <si>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</si>
  <si>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</si>
  <si>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</si>
  <si>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</si>
  <si>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</si>
  <si>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</si>
  <si>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</si>
  <si>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</si>
  <si>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</si>
  <si>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</si>
  <si>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</si>
  <si>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</si>
  <si>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</si>
  <si>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</si>
  <si>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</si>
  <si>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</si>
  <si>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</si>
  <si>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</si>
  <si>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</si>
  <si>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</si>
  <si>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</si>
  <si>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</si>
  <si>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</si>
  <si>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</si>
  <si>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</si>
  <si>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</si>
  <si>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</si>
  <si>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</si>
  <si>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</si>
  <si>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</si>
  <si>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</si>
  <si>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</si>
  <si>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</si>
  <si>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</si>
  <si>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</si>
  <si>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</si>
  <si>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</si>
  <si>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</si>
  <si>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</si>
  <si>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</si>
  <si>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</si>
  <si>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</si>
  <si>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</si>
  <si>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</si>
  <si>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</si>
  <si>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</si>
  <si>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</si>
  <si>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</si>
  <si>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</si>
  <si>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</si>
  <si>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</si>
  <si>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</si>
  <si>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</si>
  <si>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</si>
  <si>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</si>
  <si>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</si>
  <si>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</si>
  <si>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</si>
  <si>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</si>
  <si>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</si>
  <si>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</si>
  <si>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</si>
  <si>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</si>
  <si>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</si>
  <si>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</si>
  <si>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</si>
  <si>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</si>
  <si>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</si>
  <si>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</si>
  <si>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</si>
  <si>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</si>
  <si>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</si>
  <si>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</si>
  <si>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</si>
  <si>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</si>
  <si>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</si>
  <si>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</si>
  <si>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</si>
  <si>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</si>
  <si>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</si>
  <si>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</si>
  <si>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</si>
  <si>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</si>
  <si>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</si>
  <si>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</si>
  <si>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</si>
  <si>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</si>
  <si>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</si>
  <si>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</si>
  <si>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</si>
  <si>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</si>
  <si>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</si>
  <si>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</si>
  <si>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</si>
  <si>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</si>
  <si>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</si>
  <si>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</si>
  <si>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</si>
  <si>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</si>
  <si>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</si>
  <si>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</si>
  <si>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</si>
  <si>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</si>
  <si>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</si>
  <si>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</si>
  <si>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</si>
  <si>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</si>
  <si>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</si>
  <si>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</si>
  <si>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</si>
  <si>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</si>
  <si>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</si>
  <si>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</si>
  <si>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</si>
  <si>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</si>
  <si>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</si>
  <si>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</si>
  <si>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</si>
  <si>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</si>
  <si>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</si>
  <si>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</si>
  <si>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</si>
  <si>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</si>
  <si>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</si>
  <si>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</si>
  <si>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</si>
  <si>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</si>
  <si>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</si>
  <si>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</si>
  <si>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</si>
  <si>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</si>
  <si>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</si>
  <si>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</si>
  <si>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</si>
  <si>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</si>
  <si>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</si>
  <si>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</si>
  <si>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</si>
  <si>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</si>
  <si>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</si>
  <si>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</si>
  <si>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</si>
  <si>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</si>
  <si>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</si>
  <si>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</si>
  <si>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</si>
  <si>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</si>
  <si>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</si>
  <si>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</si>
  <si>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</si>
  <si>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</si>
  <si>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</si>
  <si>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</si>
  <si>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</si>
  <si>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</si>
  <si>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</si>
  <si>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</si>
  <si>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</si>
  <si>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</si>
  <si>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</si>
  <si>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</si>
  <si>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</si>
  <si>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</si>
  <si>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</si>
  <si>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</si>
  <si>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</si>
  <si>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</si>
  <si>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</si>
  <si>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</si>
  <si>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</si>
  <si>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</si>
  <si>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</si>
  <si>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</si>
  <si>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</si>
  <si>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</si>
  <si>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</si>
  <si>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</si>
  <si>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</si>
  <si>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</si>
  <si>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</si>
  <si>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</si>
  <si>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</si>
  <si>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</si>
  <si>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</si>
  <si>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</si>
  <si>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</si>
  <si>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</si>
  <si>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</si>
  <si>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</si>
  <si>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</si>
  <si>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</si>
  <si>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</si>
  <si>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</si>
  <si>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</si>
  <si>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</si>
  <si>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</si>
  <si>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</si>
  <si>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</si>
  <si>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</si>
  <si>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</si>
  <si>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</si>
  <si>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</si>
  <si>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</si>
  <si>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</si>
  <si>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</si>
  <si>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</si>
  <si>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</si>
  <si>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</si>
  <si>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</si>
  <si>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</si>
  <si>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</si>
  <si>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</si>
  <si>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</si>
  <si>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</si>
  <si>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</si>
  <si>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</si>
  <si>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</si>
  <si>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</si>
  <si>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</si>
  <si>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</si>
  <si>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</si>
  <si>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</si>
  <si>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</si>
  <si>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</si>
  <si>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</si>
  <si>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</si>
  <si>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</si>
  <si>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</si>
  <si>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</si>
  <si>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</si>
  <si>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</si>
  <si>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</si>
  <si>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</si>
  <si>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</si>
  <si>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</si>
  <si>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</si>
  <si>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</si>
  <si>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</si>
  <si>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</si>
  <si>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</si>
  <si>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</si>
  <si>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</si>
  <si>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</si>
  <si>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</si>
  <si>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</si>
  <si>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</si>
  <si>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</si>
  <si>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</si>
  <si>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</si>
  <si>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</si>
  <si>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</si>
  <si>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</si>
  <si>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</si>
  <si>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</si>
  <si>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</si>
  <si>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</si>
  <si>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</si>
  <si>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</si>
  <si>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</si>
  <si>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</si>
  <si>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</si>
  <si>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</si>
  <si>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</si>
  <si>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</si>
  <si>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</si>
  <si>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</si>
  <si>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</si>
  <si>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</si>
  <si>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</si>
  <si>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</si>
  <si>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</si>
  <si>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</si>
  <si>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</si>
  <si>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</si>
  <si>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</si>
  <si>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</si>
  <si>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</si>
  <si>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</si>
  <si>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</si>
  <si>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</si>
  <si>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</si>
  <si>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</si>
  <si>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</si>
  <si>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</si>
  <si>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</si>
  <si>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</si>
  <si>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</si>
  <si>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</si>
  <si>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</si>
  <si>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</si>
  <si>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</si>
  <si>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</si>
  <si>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</si>
  <si>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</si>
  <si>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</si>
  <si>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</si>
  <si>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</si>
  <si>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</si>
  <si>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</si>
  <si>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</si>
  <si>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</si>
  <si>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</si>
  <si>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</si>
  <si>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</si>
  <si>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</si>
  <si>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</si>
  <si>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</si>
  <si>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</si>
  <si>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</si>
  <si>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</si>
  <si>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</si>
  <si>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</si>
  <si>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</si>
  <si>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</si>
  <si>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</si>
  <si>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</si>
  <si>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</si>
  <si>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</si>
  <si>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</si>
  <si>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</si>
  <si>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</si>
  <si>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</si>
  <si>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</si>
  <si>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</si>
  <si>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</si>
  <si>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</si>
  <si>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</si>
  <si>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</si>
  <si>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</si>
  <si>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</si>
  <si>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</si>
  <si>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</si>
  <si>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</si>
  <si>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</si>
  <si>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</si>
  <si>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</si>
  <si>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</si>
  <si>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</si>
  <si>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</si>
  <si>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</si>
  <si>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</si>
  <si>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</si>
  <si>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</si>
  <si>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</si>
  <si>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</si>
  <si>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</si>
  <si>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</si>
  <si>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</si>
  <si>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</si>
  <si>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</si>
  <si>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</si>
  <si>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</si>
  <si>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</si>
  <si>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</si>
  <si>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</si>
  <si>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</si>
  <si>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</si>
  <si>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</si>
  <si>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</si>
  <si>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</si>
  <si>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</si>
  <si>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</si>
  <si>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</si>
  <si>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</si>
  <si>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</si>
  <si>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</si>
  <si>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</si>
  <si>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</si>
  <si>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</si>
  <si>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</si>
  <si>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</si>
  <si>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</si>
  <si>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</si>
  <si>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</si>
  <si>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</si>
  <si>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</si>
  <si>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</si>
  <si>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</si>
  <si>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</si>
  <si>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</si>
  <si>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</si>
  <si>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</si>
  <si>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</si>
  <si>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</si>
  <si>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</si>
  <si>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</si>
  <si>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</si>
  <si>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</si>
  <si>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</si>
  <si>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</si>
  <si>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</si>
  <si>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</si>
  <si>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</si>
  <si>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</si>
  <si>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</si>
  <si>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</si>
  <si>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</si>
  <si>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</si>
  <si>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</si>
  <si>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</si>
  <si>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</si>
  <si>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</si>
  <si>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</si>
  <si>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</si>
  <si>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</si>
  <si>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</si>
  <si>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</si>
  <si>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</si>
  <si>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</si>
  <si>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</si>
  <si>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</si>
  <si>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</si>
  <si>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</si>
  <si>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</si>
  <si>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</si>
  <si>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</si>
  <si>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</si>
  <si>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</si>
  <si>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</si>
  <si>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</si>
  <si>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</si>
  <si>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</si>
  <si>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</si>
  <si>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</si>
  <si>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</si>
  <si>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</si>
  <si>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</si>
  <si>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</si>
  <si>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</si>
  <si>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</si>
  <si>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</si>
  <si>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</si>
  <si>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</si>
  <si>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</si>
  <si>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</si>
  <si>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</si>
  <si>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</si>
  <si>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</si>
  <si>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</si>
  <si>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</si>
  <si>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</si>
  <si>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</si>
  <si>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</si>
  <si>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</si>
  <si>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</si>
  <si>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</si>
  <si>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</si>
  <si>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</si>
  <si>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</si>
  <si>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</si>
  <si>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</si>
  <si>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</si>
  <si>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</si>
  <si>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</si>
  <si>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</si>
  <si>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</si>
  <si>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</si>
  <si>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</si>
  <si>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</si>
  <si>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</si>
  <si>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</si>
  <si>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</si>
  <si>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</si>
  <si>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</si>
  <si>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</si>
  <si>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</si>
  <si>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</si>
  <si>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</si>
  <si>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</si>
  <si>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</si>
  <si>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</si>
  <si>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</si>
  <si>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</si>
  <si>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</si>
  <si>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</si>
  <si>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</si>
  <si>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</si>
  <si>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</si>
  <si>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</si>
  <si>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</si>
  <si>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</si>
  <si>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</si>
  <si>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</si>
  <si>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</si>
  <si>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</si>
  <si>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</si>
  <si>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</si>
  <si>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</si>
  <si>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</si>
  <si>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</si>
  <si>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</si>
  <si>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</si>
  <si>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</si>
  <si>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</si>
  <si>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</si>
  <si>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</si>
  <si>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</si>
  <si>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</si>
  <si>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</si>
  <si>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</si>
  <si>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</si>
  <si>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</si>
  <si>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</si>
  <si>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</si>
  <si>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</si>
  <si>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</si>
  <si>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</si>
  <si>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</si>
  <si>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</si>
  <si>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</si>
  <si>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</si>
  <si>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</si>
  <si>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</si>
  <si>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</si>
  <si>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</si>
  <si>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</si>
  <si>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</si>
  <si>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</si>
  <si>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</si>
  <si>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</si>
  <si>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</si>
  <si>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</si>
  <si>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</si>
  <si>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</si>
  <si>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</si>
  <si>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</si>
  <si>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</si>
  <si>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</si>
  <si>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</si>
  <si>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</si>
  <si>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</si>
  <si>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</si>
  <si>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</si>
  <si>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</si>
  <si>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</si>
  <si>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</si>
  <si>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</si>
  <si>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</si>
  <si>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</si>
  <si>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</si>
  <si>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</si>
  <si>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</si>
  <si>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</si>
  <si>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</si>
  <si>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</si>
  <si>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</si>
  <si>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</si>
  <si>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</si>
  <si>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</si>
  <si>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</si>
  <si>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</si>
  <si>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</si>
  <si>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</si>
  <si>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</si>
  <si>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</si>
  <si>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</si>
  <si>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</si>
  <si>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</si>
  <si>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</si>
  <si>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</si>
  <si>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</si>
  <si>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</si>
  <si>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</si>
  <si>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</si>
  <si>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</si>
  <si>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</si>
  <si>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</si>
  <si>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</si>
  <si>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</si>
  <si>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</si>
  <si>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</si>
  <si>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</si>
  <si>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</si>
  <si>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</si>
  <si>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</si>
  <si>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</si>
  <si>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</si>
  <si>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</si>
  <si>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</si>
  <si>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</si>
  <si>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</si>
  <si>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</si>
  <si>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</si>
  <si>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</si>
  <si>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</si>
  <si>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</si>
  <si>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</si>
  <si>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</si>
  <si>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</si>
  <si>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</si>
  <si>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</si>
  <si>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</si>
  <si>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</si>
  <si>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</si>
  <si>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</si>
  <si>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</si>
  <si>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</si>
  <si>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</si>
  <si>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</si>
  <si>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</si>
  <si>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</si>
  <si>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</si>
  <si>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</si>
  <si>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</si>
  <si>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</si>
  <si>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</si>
  <si>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</si>
  <si>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</si>
  <si>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</si>
  <si>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</si>
  <si>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</si>
  <si>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</si>
  <si>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</si>
  <si>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</si>
  <si>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</si>
  <si>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</si>
  <si>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</si>
  <si>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</si>
  <si>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</si>
  <si>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</si>
  <si>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</si>
  <si>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</si>
  <si>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</si>
  <si>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</si>
  <si>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</si>
  <si>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</si>
  <si>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</si>
  <si>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</si>
  <si>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</si>
  <si>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</si>
  <si>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</si>
  <si>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</si>
  <si>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</si>
  <si>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</si>
  <si>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</si>
  <si>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</si>
  <si>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</si>
  <si>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</si>
  <si>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</si>
  <si>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</si>
  <si>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</si>
  <si>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</si>
  <si>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</si>
  <si>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</si>
  <si>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</si>
  <si>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</si>
  <si>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</si>
  <si>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</si>
  <si>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</si>
  <si>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</si>
  <si>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</si>
  <si>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</si>
  <si>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</si>
  <si>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</si>
  <si>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</si>
  <si>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</si>
  <si>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</si>
  <si>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</si>
  <si>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</si>
  <si>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</si>
  <si>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</si>
  <si>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</si>
  <si>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</si>
  <si>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</si>
  <si>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</si>
  <si>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</si>
  <si>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</si>
  <si>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</si>
  <si>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</si>
  <si>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</si>
  <si>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</si>
  <si>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</si>
  <si>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</si>
  <si>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</si>
  <si>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</si>
  <si>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</si>
  <si>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</si>
  <si>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</si>
  <si>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</si>
  <si>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</si>
  <si>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</si>
  <si>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</si>
  <si>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</si>
  <si>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</si>
  <si>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</si>
  <si>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</si>
  <si>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</si>
  <si>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</si>
  <si>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</si>
  <si>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</si>
  <si>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</si>
  <si>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</si>
  <si>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</si>
  <si>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</si>
  <si>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</si>
  <si>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</si>
  <si>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</si>
  <si>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</si>
  <si>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</si>
  <si>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</si>
  <si>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</si>
  <si>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</si>
  <si>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</si>
  <si>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</si>
  <si>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</si>
  <si>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</si>
  <si>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</si>
  <si>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</si>
  <si>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</si>
  <si>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</si>
  <si>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</si>
  <si>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</si>
  <si>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</si>
  <si>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</si>
  <si>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</si>
  <si>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</si>
  <si>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</si>
  <si>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</si>
  <si>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</si>
  <si>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</si>
  <si>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</si>
  <si>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</si>
  <si>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</si>
  <si>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</si>
  <si>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</si>
  <si>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</si>
  <si>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</si>
  <si>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</si>
  <si>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</si>
  <si>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</si>
  <si>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</si>
  <si>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</si>
  <si>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</si>
  <si>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</si>
  <si>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</si>
  <si>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</si>
  <si>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</si>
  <si>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</si>
  <si>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</si>
  <si>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</si>
  <si>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</si>
  <si>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</si>
  <si>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</si>
  <si>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</si>
  <si>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</si>
  <si>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</si>
  <si>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</si>
  <si>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</si>
  <si>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</si>
  <si>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</si>
  <si>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</si>
  <si>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</si>
  <si>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</si>
  <si>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</si>
  <si>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</si>
  <si>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</si>
  <si>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</si>
  <si>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</si>
  <si>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</si>
  <si>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</si>
  <si>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</si>
  <si>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</si>
  <si>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</si>
  <si>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</si>
  <si>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</si>
  <si>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</si>
  <si>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</si>
  <si>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</si>
  <si>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</si>
  <si>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</si>
  <si>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</si>
  <si>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</si>
  <si>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</si>
  <si>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</si>
  <si>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</si>
  <si>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</si>
  <si>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</si>
  <si>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</si>
  <si>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</si>
  <si>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</si>
  <si>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</si>
  <si>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</si>
  <si>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</si>
  <si>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</si>
  <si>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</si>
  <si>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</si>
  <si>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</si>
  <si>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</si>
  <si>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</si>
  <si>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</si>
  <si>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</si>
  <si>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</si>
  <si>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</si>
  <si>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</si>
  <si>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</si>
  <si>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</si>
  <si>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</si>
  <si>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</si>
  <si>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</si>
  <si>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</si>
  <si>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</si>
  <si>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</si>
  <si>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</si>
  <si>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</si>
  <si>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</si>
  <si>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</si>
  <si>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</si>
  <si>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</si>
  <si>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</si>
  <si>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</si>
  <si>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</si>
  <si>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</si>
  <si>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</si>
  <si>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</si>
  <si>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</si>
  <si>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</si>
  <si>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</si>
  <si>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</si>
  <si>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</si>
  <si>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</si>
  <si>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</si>
  <si>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</si>
  <si>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</si>
  <si>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</si>
  <si>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</si>
  <si>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</si>
  <si>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</si>
  <si>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</si>
  <si>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</si>
  <si>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</si>
  <si>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</si>
  <si>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</si>
  <si>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</si>
  <si>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</si>
  <si>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</si>
  <si>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</si>
  <si>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</si>
  <si>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</si>
  <si>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</si>
  <si>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</si>
  <si>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</si>
  <si>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</si>
  <si>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</si>
  <si>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</si>
  <si>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</si>
  <si>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</si>
  <si>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</si>
  <si>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</si>
  <si>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</si>
  <si>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</si>
  <si>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</si>
  <si>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</si>
  <si>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</si>
  <si>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</si>
  <si>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</si>
  <si>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</si>
  <si>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</si>
  <si>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</si>
  <si>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</si>
  <si>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</si>
  <si>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</si>
  <si>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</si>
  <si>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</si>
  <si>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</si>
  <si>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</si>
  <si>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</si>
  <si>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</si>
  <si>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</si>
  <si>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</si>
  <si>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</si>
  <si>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</si>
  <si>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</si>
  <si>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</si>
  <si>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</si>
  <si>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</si>
  <si>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</si>
  <si>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</si>
  <si>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</si>
  <si>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</si>
  <si>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</si>
  <si>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</si>
  <si>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</si>
  <si>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</si>
  <si>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</si>
  <si>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</si>
  <si>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</si>
  <si>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</si>
  <si>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</si>
  <si>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</si>
  <si>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</si>
  <si>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</si>
  <si>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</si>
  <si>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</si>
  <si>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</si>
  <si>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</si>
  <si>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</si>
  <si>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</si>
  <si>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</si>
  <si>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</si>
  <si>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</si>
  <si>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</si>
  <si>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</si>
  <si>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</si>
  <si>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</si>
  <si>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</si>
  <si>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</si>
  <si>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</si>
  <si>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</si>
  <si>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</si>
  <si>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</si>
  <si>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</si>
  <si>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</si>
  <si>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</si>
  <si>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</si>
  <si>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</si>
  <si>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</si>
  <si>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</si>
  <si>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</si>
  <si>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</si>
  <si>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</si>
  <si>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</si>
  <si>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</si>
  <si>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</si>
  <si>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</si>
  <si>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</si>
  <si>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</si>
  <si>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</si>
  <si>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</si>
  <si>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</si>
  <si>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</si>
  <si>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</si>
  <si>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</si>
  <si>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</si>
  <si>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</si>
  <si>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</si>
  <si>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</si>
  <si>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</si>
  <si>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</si>
  <si>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</si>
  <si>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</si>
  <si>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</si>
  <si>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</si>
  <si>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</si>
  <si>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</si>
  <si>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</si>
  <si>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</si>
  <si>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</si>
  <si>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</si>
  <si>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</si>
  <si>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</si>
  <si>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</si>
  <si>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</si>
  <si>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</si>
  <si>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</si>
  <si>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</si>
  <si>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</si>
  <si>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</si>
  <si>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</si>
  <si>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</si>
  <si>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</si>
  <si>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</si>
  <si>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</si>
  <si>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</si>
  <si>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</si>
  <si>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</si>
  <si>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</si>
  <si>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</si>
  <si>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</si>
  <si>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</si>
  <si>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</si>
  <si>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</si>
  <si>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</si>
  <si>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</si>
  <si>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</si>
  <si>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</si>
  <si>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</si>
  <si>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</si>
  <si>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</si>
  <si>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</si>
  <si>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</si>
  <si>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</si>
  <si>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</si>
  <si>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</si>
  <si>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</si>
  <si>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</si>
  <si>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</si>
  <si>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</si>
  <si>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</si>
  <si>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</si>
  <si>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</si>
  <si>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</si>
  <si>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</si>
  <si>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</si>
  <si>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</si>
  <si>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</si>
  <si>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</si>
  <si>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</si>
  <si>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</si>
  <si>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</si>
  <si>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</si>
  <si>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</si>
  <si>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</si>
  <si>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</si>
  <si>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</si>
  <si>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</si>
  <si>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</si>
  <si>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</si>
  <si>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</si>
  <si>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</si>
  <si>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</si>
  <si>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</si>
  <si>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</si>
  <si>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</si>
  <si>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</si>
  <si>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</si>
  <si>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</si>
  <si>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</si>
  <si>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</si>
  <si>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</si>
  <si>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</si>
  <si>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</si>
  <si>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</si>
  <si>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</si>
  <si>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</si>
  <si>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</si>
  <si>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</si>
  <si>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</si>
  <si>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</si>
  <si>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</si>
  <si>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</si>
  <si>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</si>
  <si>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</si>
  <si>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</si>
  <si>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</si>
  <si>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</si>
  <si>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</si>
  <si>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</si>
  <si>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</si>
  <si>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</si>
  <si>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</si>
  <si>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</si>
  <si>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</si>
  <si>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</si>
  <si>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</si>
  <si>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</si>
  <si>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</si>
  <si>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</si>
  <si>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</si>
  <si>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</si>
  <si>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</si>
  <si>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</si>
  <si>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</si>
  <si>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</si>
  <si>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</si>
  <si>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</si>
  <si>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</si>
  <si>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</si>
  <si>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</si>
  <si>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</si>
  <si>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</si>
  <si>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</si>
  <si>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</si>
  <si>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</si>
  <si>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</si>
  <si>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</si>
  <si>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</si>
  <si>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</si>
  <si>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</si>
  <si>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</si>
  <si>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</si>
  <si>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</si>
  <si>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</si>
  <si>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</si>
  <si>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</si>
  <si>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</si>
  <si>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</si>
  <si>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</si>
  <si>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</si>
  <si>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</si>
  <si>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</si>
  <si>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</si>
  <si>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</si>
  <si>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</si>
  <si>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</si>
  <si>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</si>
  <si>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</si>
  <si>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</si>
  <si>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</si>
  <si>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</si>
  <si>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</si>
  <si>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</si>
  <si>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</si>
  <si>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</si>
  <si>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</si>
  <si>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</si>
  <si>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</si>
  <si>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</si>
  <si>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</si>
  <si>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</si>
  <si>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</si>
  <si>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</si>
  <si>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</si>
  <si>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</si>
  <si>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</si>
  <si>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</si>
  <si>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</si>
  <si>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</si>
  <si>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</si>
  <si>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</si>
  <si>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</si>
  <si>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</si>
  <si>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</si>
  <si>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</si>
  <si>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</si>
  <si>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</si>
  <si>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</si>
  <si>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</si>
  <si>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</si>
  <si>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</si>
  <si>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</si>
  <si>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</si>
  <si>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</si>
  <si>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</si>
  <si>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</si>
  <si>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</si>
  <si>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</si>
  <si>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</si>
  <si>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</si>
  <si>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</si>
  <si>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</si>
  <si>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</si>
  <si>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</si>
  <si>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</si>
  <si>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</si>
  <si>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</si>
  <si>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</si>
  <si>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</si>
  <si>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</si>
  <si>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</si>
  <si>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</si>
  <si>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</si>
  <si>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</si>
  <si>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</si>
  <si>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</si>
  <si>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</si>
  <si>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</si>
  <si>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</si>
  <si>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</si>
  <si>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</si>
  <si>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</si>
  <si>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</si>
  <si>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</si>
  <si>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</si>
  <si>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</si>
  <si>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</si>
  <si>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</si>
  <si>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</si>
  <si>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</si>
  <si>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</si>
  <si>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</si>
  <si>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</si>
  <si>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</si>
  <si>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</si>
  <si>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</si>
  <si>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</si>
  <si>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</si>
  <si>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</si>
  <si>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</si>
  <si>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</si>
  <si>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</si>
  <si>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</si>
  <si>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</si>
  <si>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</si>
  <si>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</si>
  <si>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</si>
  <si>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</si>
  <si>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</si>
  <si>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</si>
  <si>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</si>
  <si>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</si>
  <si>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</si>
  <si>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</si>
  <si>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</si>
  <si>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</si>
  <si>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</si>
  <si>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</si>
  <si>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</si>
  <si>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</si>
  <si>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</si>
  <si>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</si>
  <si>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</si>
  <si>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</si>
  <si>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</si>
  <si>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</si>
  <si>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</si>
  <si>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</si>
  <si>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</si>
  <si>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</si>
  <si>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</si>
  <si>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</si>
  <si>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</si>
  <si>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</si>
  <si>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</si>
  <si>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</si>
  <si>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</si>
  <si>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</si>
  <si>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</si>
  <si>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</si>
  <si>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</si>
  <si>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</si>
  <si>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</si>
  <si>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</si>
  <si>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</si>
  <si>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</si>
  <si>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</si>
  <si>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</si>
  <si>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</si>
  <si>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</si>
  <si>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</si>
  <si>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</si>
  <si>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</si>
  <si>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</si>
  <si>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</si>
  <si>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</si>
  <si>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</si>
  <si>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</si>
  <si>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</si>
  <si>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</si>
  <si>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</si>
  <si>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</si>
  <si>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</si>
  <si>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</si>
  <si>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</si>
  <si>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</si>
  <si>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</si>
  <si>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</si>
  <si>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</si>
  <si>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</si>
  <si>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</si>
  <si>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</si>
  <si>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</si>
  <si>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</si>
  <si>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</si>
  <si>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</si>
  <si>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</si>
  <si>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</si>
  <si>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</si>
  <si>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</si>
  <si>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</si>
  <si>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</si>
  <si>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</si>
  <si>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</si>
  <si>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</si>
  <si>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</si>
  <si>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</si>
  <si>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</si>
  <si>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</si>
  <si>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</si>
  <si>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</si>
  <si>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</si>
  <si>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</si>
  <si>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</si>
  <si>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</si>
  <si>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</si>
  <si>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</si>
  <si>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</si>
  <si>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</si>
  <si>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</si>
  <si>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</si>
  <si>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</si>
  <si>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</si>
  <si>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</si>
  <si>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</si>
  <si>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</si>
  <si>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</si>
  <si>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</si>
  <si>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</si>
  <si>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</si>
  <si>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</si>
  <si>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</si>
  <si>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</si>
  <si>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</si>
  <si>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</si>
  <si>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</si>
  <si>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</si>
  <si>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</si>
  <si>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</si>
  <si>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</si>
  <si>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</si>
  <si>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</si>
  <si>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</si>
  <si>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</si>
  <si>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</si>
  <si>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</si>
  <si>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</si>
  <si>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</si>
  <si>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</si>
  <si>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</si>
  <si>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</si>
  <si>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</si>
  <si>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</si>
  <si>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</si>
  <si>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</si>
  <si>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</si>
  <si>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</si>
  <si>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</si>
  <si>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</si>
  <si>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</si>
  <si>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</si>
  <si>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</si>
  <si>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</si>
  <si>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</si>
  <si>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</si>
  <si>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</si>
  <si>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</si>
  <si>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</si>
  <si>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</si>
  <si>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</si>
  <si>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</si>
  <si>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</si>
  <si>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</si>
  <si>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</si>
  <si>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</si>
  <si>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</si>
  <si>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</si>
  <si>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</si>
  <si>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</si>
  <si>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</si>
  <si>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</si>
  <si>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</si>
  <si>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</si>
  <si>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</si>
  <si>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</si>
  <si>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</si>
  <si>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</si>
  <si>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</si>
  <si>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</si>
  <si>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</si>
  <si>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</si>
  <si>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</si>
  <si>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</si>
  <si>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</si>
  <si>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</si>
  <si>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</si>
  <si>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</si>
  <si>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</si>
  <si>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</si>
  <si>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</si>
  <si>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</si>
  <si>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</si>
  <si>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</si>
  <si>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</si>
  <si>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</si>
  <si>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</si>
  <si>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</si>
  <si>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</si>
  <si>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</si>
  <si>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</si>
  <si>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</si>
  <si>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</si>
  <si>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</si>
  <si>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</si>
  <si>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</si>
  <si>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</si>
  <si>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</si>
  <si>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</si>
  <si>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</si>
  <si>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</si>
  <si>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</si>
  <si>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</si>
  <si>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</si>
  <si>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</si>
  <si>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</si>
  <si>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</si>
  <si>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</si>
  <si>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</si>
  <si>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</si>
  <si>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</si>
  <si>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</si>
  <si>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</si>
  <si>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</si>
  <si>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</si>
  <si>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</si>
  <si>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</si>
  <si>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</si>
  <si>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</si>
  <si>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</si>
  <si>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</si>
  <si>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</si>
  <si>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</si>
  <si>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</si>
  <si>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</si>
  <si>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</si>
  <si>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</si>
  <si>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</si>
  <si>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</si>
  <si>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</si>
  <si>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</si>
  <si>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</si>
  <si>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</si>
  <si>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</si>
  <si>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</si>
  <si>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</si>
  <si>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</si>
  <si>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</si>
  <si>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</si>
  <si>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</si>
  <si>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</si>
  <si>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</si>
  <si>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</si>
  <si>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</si>
  <si>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</si>
  <si>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</si>
  <si>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</si>
  <si>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</si>
  <si>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</si>
  <si>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</si>
  <si>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</si>
  <si>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</si>
  <si>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</si>
  <si>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</si>
  <si>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</si>
  <si>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</si>
  <si>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</si>
  <si>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</si>
  <si>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</si>
  <si>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</si>
  <si>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</si>
  <si>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</si>
  <si>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</si>
  <si>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</si>
  <si>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</si>
  <si>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</si>
  <si>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</si>
  <si>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</si>
  <si>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</si>
  <si>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</si>
  <si>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</si>
  <si>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</si>
  <si>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</si>
  <si>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</si>
  <si>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</si>
  <si>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</si>
  <si>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</si>
  <si>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</si>
  <si>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</si>
  <si>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</si>
  <si>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</si>
  <si>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</si>
  <si>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</si>
  <si>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</si>
  <si>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</si>
  <si>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</si>
  <si>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</si>
  <si>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</si>
  <si>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</si>
  <si>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</si>
  <si>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</si>
  <si>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</si>
  <si>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</si>
  <si>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</si>
  <si>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</si>
  <si>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</si>
  <si>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</si>
  <si>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</si>
  <si>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</si>
  <si>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</si>
  <si>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</si>
  <si>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</si>
  <si>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</si>
  <si>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</si>
  <si>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</si>
  <si>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</si>
  <si>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</si>
  <si>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</si>
  <si>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</si>
  <si>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</si>
  <si>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</si>
  <si>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</si>
  <si>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</si>
  <si>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</si>
  <si>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</si>
  <si>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</si>
  <si>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</si>
  <si>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</si>
  <si>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</si>
  <si>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</si>
  <si>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</si>
  <si>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</si>
  <si>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</si>
  <si>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</si>
  <si>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</si>
  <si>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</si>
  <si>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</si>
  <si>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</si>
  <si>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</si>
  <si>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</si>
  <si>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</si>
  <si>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</si>
  <si>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</si>
  <si>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</si>
  <si>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</si>
  <si>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</si>
  <si>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</si>
  <si>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</si>
  <si>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</si>
  <si>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</si>
  <si>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</si>
  <si>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</si>
  <si>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</si>
  <si>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</si>
  <si>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</si>
  <si>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</si>
  <si>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</si>
  <si>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</si>
  <si>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</si>
  <si>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</si>
  <si>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</si>
  <si>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</si>
  <si>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</si>
  <si>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</si>
  <si>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</si>
  <si>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</si>
  <si>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</si>
  <si>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</si>
  <si>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</si>
  <si>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</si>
  <si>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</si>
  <si>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</si>
  <si>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</si>
  <si>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</si>
  <si>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</si>
  <si>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</si>
  <si>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</si>
  <si>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</si>
  <si>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</si>
  <si>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</si>
  <si>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</si>
  <si>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</si>
  <si>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</si>
  <si>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</si>
  <si>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</si>
  <si>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</si>
  <si>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</si>
  <si>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</si>
  <si>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</si>
  <si>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</si>
  <si>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</si>
  <si>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</si>
  <si>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</si>
  <si>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</si>
  <si>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</si>
  <si>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</si>
  <si>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</si>
  <si>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</si>
  <si>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</si>
  <si>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</si>
  <si>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</si>
  <si>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</si>
  <si>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</si>
  <si>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</si>
  <si>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</si>
  <si>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</si>
  <si>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</si>
  <si>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</si>
  <si>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</si>
  <si>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</si>
  <si>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</si>
  <si>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</si>
  <si>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</si>
  <si>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</si>
  <si>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</si>
  <si>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</si>
  <si>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</si>
  <si>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</si>
  <si>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</si>
  <si>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</si>
  <si>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</si>
  <si>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</si>
  <si>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</si>
  <si>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</si>
  <si>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</si>
  <si>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</si>
  <si>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</si>
  <si>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</si>
  <si>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</si>
  <si>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</si>
  <si>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</si>
  <si>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</si>
  <si>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</si>
  <si>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</si>
  <si>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</si>
  <si>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</si>
  <si>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</si>
  <si>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</si>
  <si>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</si>
  <si>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</si>
  <si>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</si>
  <si>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</si>
  <si>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</si>
  <si>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</si>
  <si>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</si>
  <si>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</si>
  <si>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</si>
  <si>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</si>
  <si>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</si>
  <si>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</si>
  <si>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</si>
  <si>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</si>
  <si>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</si>
  <si>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</si>
  <si>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</si>
  <si>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</si>
  <si>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</si>
  <si>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</si>
  <si>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</si>
  <si>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</si>
  <si>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</si>
  <si>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</si>
  <si>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</si>
  <si>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</si>
  <si>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</si>
  <si>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</si>
  <si>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</si>
  <si>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</si>
  <si>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</si>
  <si>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</si>
  <si>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</si>
  <si>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</si>
  <si>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</si>
  <si>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</si>
  <si>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</si>
  <si>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</si>
  <si>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</si>
  <si>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</si>
  <si>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</si>
  <si>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</si>
  <si>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</si>
  <si>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</si>
  <si>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</si>
  <si>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</si>
  <si>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</si>
  <si>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</si>
  <si>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</si>
  <si>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</si>
  <si>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</si>
  <si>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</si>
  <si>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</si>
  <si>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</si>
  <si>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</si>
  <si>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</si>
  <si>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</si>
  <si>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</si>
  <si>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</si>
  <si>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</si>
  <si>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</si>
  <si>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</si>
  <si>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tlt0376</t>
  </si>
  <si>
    <t>trb0419</t>
  </si>
  <si>
    <t xml:space="preserve">ETA 40 mins </t>
  </si>
  <si>
    <t>PCM-20251007-00001513</t>
  </si>
  <si>
    <t xml:space="preserve">down again since 2025-10-07 14:55:42 //  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</si>
</sst>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2" totalsRowShown="0" headerRowDxfId="15" dataDxfId="14" headerRowBorderDxfId="12" tableBorderDxfId="13">
  <autoFilter ref="A1:L2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274.69870983796136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45937.647135648149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45937.647135648149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45937.647135648149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45937.647135648149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45937.647135648149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45937.647135648149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45937.647135648149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45937.647135648149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45937.647135648149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45937.647135648149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45937.647135648149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45937.647135648149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45937.647135648149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45937.647135648149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45937.647135648149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45937.647135648149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45937.647135648149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45937.647135648149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45937.647135648149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45937.647135648149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45937.647135648149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45937.647135648149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45937.647135648149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45937.647135648149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45937.647135648149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45937.647135648149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45937.647135648149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45937.647135648149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45937.647135648149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45937.647135648149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45937.647135648149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45937.647135648149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45937.647135648149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45937.647135648149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45937.647135648149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45937.647135648149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45937.647135648149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45937.647135648149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45937.647135648149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45937.647135648149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45937.647135648149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45937.647135648149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45937.647135648149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45937.647135648149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45937.647135648149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45937.647135648149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45937.647135648149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45937.647135648149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45937.647135648149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45937.647135648149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45937.647135648149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45937.647135648149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45937.647135648149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45937.647135648149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45937.647135648149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45937.647135648149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45937.647135648149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45937.647135648149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45937.647135648149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45937.647135648149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45937.647135648149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45937.647135648149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45937.647135648149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45937.647135648149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45937.647135648149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45937.647135648149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45937.647135648149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45937.647135648149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45937.647135648149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45937.647135648149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45937.647135648149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45937.647135648149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45937.647135648149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45937.647135648149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45937.647135648149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45937.647135648149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45937.647135648149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45937.647135648149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45937.647135648149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45937.647135648149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45937.647135648149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45937.647135648149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45937.647135648149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45937.647135648149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18581151-E263-497C-B46B-7F41B033AD76}"/>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tabSelected="1"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130.9200524305561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112.64729780092603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45937.647135648149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45937.647135648149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45937.647135648149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45937.647135648149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45937.647135648149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45937.647135648149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45937.647135648149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45937.647135648149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45937.647135648149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45937.647135648149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45937.647135648149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45937.647135648149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45937.647135648149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45937.647135648149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45937.647135648149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45937.647135648149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45937.647135648149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45937.647135648149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45937.647135648149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45937.647135648149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45937.647135648149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45937.647135648149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45937.647135648149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45937.647135648149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45937.647135648149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45937.647135648149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45937.647135648149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45937.647135648149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45937.647135648149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45937.647135648149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45937.647135648149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45937.647135648149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45937.647135648149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45937.647135648149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45937.647135648149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45937.647135648149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45937.647135648149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45937.647135648149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45937.647135648149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45937.647135648149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45937.647135648149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45937.647135648149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45937.647135648149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45937.647135648149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45937.647135648149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45937.647135648149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45937.647135648149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45937.647135648149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45937.647135648149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45937.647135648149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45937.647135648149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45937.647135648149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45937.647135648149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45937.647135648149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45937.647135648149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45937.647135648149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45937.647135648149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45937.647135648149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45937.647135648149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45937.647135648149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45937.647135648149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45937.647135648149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45937.647135648149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45937.647135648149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45937.647135648149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45937.647135648149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45937.647135648149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45937.647135648149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45937.647135648149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45937.647135648149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45937.647135648149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45937.647135648149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45937.647135648149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45937.647135648149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45937.647135648149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45937.647135648149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45937.647135648149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45937.647135648149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45937.647135648149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45937.647135648149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45937.647135648149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45937.647135648149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45937.647135648149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45937.647135648149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45937.647135648149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45937.647135648149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45937.647135648149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45937.647135648149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45937.647135648149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45937.647135648149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45937.647135648149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45937.647135648149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45937.647135648149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45937.647135648149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45937.647135648149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45937.647135648149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45937.647135648149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45937.647135648149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45937.647135648149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45937.647135648149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45937.647135648149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45937.647135648149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45937.647135648149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45937.647135648149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45937.647135648149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45937.647135648149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45937.647135648149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45937.647135648149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45937.647135648149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45937.647135648149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45937.647135648149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45937.647135648149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45937.647135648149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45937.647135648149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45937.647135648149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45937.647135648149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45937.647135648149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45937.647135648149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45937.647135648149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45937.647135648149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45937.647135648149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45937.647135648149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45937.647135648149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45937.647135648149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45937.647135648149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45937.647135648149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45937.647135648149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45937.647135648149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45937.647135648149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45937.647135648149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45937.647135648149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45937.647135648149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45937.647135648149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45937.647135648149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45937.647135648149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45937.647135648149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45937.647135648149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45937.647135648149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45937.647135648149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45937.647135648149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45937.647135648149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45937.647135648149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45937.647135648149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45937.647135648149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45937.647135648149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45937.647135648149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45937.647135648149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45937.647135648149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45937.647135648149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45937.647135648149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45937.647135648149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45937.647135648149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45937.647135648149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45937.647135648149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45937.647135648149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45937.647135648149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45937.647135648149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45937.647135648149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45937.647135648149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45937.647135648149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45937.647135648149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45937.647135648149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45937.647135648149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45937.647135648149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45937.647135648149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45937.647135648149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45937.647135648149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45937.647135648149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45937.647135648149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45937.647135648149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45937.647135648149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45937.647135648149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45937.647135648149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45937.647135648149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45937.647135648149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45937.647135648149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45937.647135648149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45937.647135648149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45937.647135648149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45937.647135648149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45937.647135648149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45937.647135648149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45937.647135648149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45937.647135648149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45937.647135648149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45937.647135648149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45937.647135648149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45937.647135648149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45937.647135648149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45937.647135648149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45937.647135648149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45937.647135648149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45937.647135648149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45937.647135648149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45937.647135648149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45937.647135648149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45937.647135648149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45937.647135648149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45937.647135648149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45937.647135648149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45937.647135648149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45937.647135648149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45937.647135648149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45937.647135648149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45937.647135648149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45937.647135648149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45937.647135648149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45937.647135648149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45937.647135648149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45937.647135648149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45937.647135648149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45937.647135648149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45937.647135648149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45937.647135648149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45937.647135648149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45937.647135648149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45937.647135648149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45937.647135648149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45937.647135648149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45937.647135648149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45937.647135648149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45937.647135648149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45937.647135648149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45937.647135648149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45937.647135648149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45937.647135648149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45937.647135648149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45937.647135648149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45937.647135648149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45937.647135648149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45937.647135648149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45937.647135648149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45937.647135648149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45937.647135648149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45937.647135763887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45937.647135763887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45937.647135763887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45937.647135763887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45937.647135763887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45937.647135763887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45937.647135763887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45937.647135763887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45937.647135763887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45937.647135763887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45937.647135763887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45937.647135763887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45937.647135763887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45937.647135763887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45937.647135763887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45937.647135763887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45937.647135763887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45937.647135763887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45937.647135763887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45937.647135763887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45937.647135763887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45937.647135763887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45937.647135763887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45937.647135763887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45937.647135763887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45937.647135763887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45937.647135763887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45937.647135763887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45937.647135763887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45937.647135763887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45937.647135763887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45937.647135763887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45937.647135763887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45937.647135763887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45937.647135763887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45937.647135763887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45937.647135763887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45937.647135763887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45937.647135763887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45937.647135763887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45937.647135763887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45937.647135763887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45937.647135763887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45937.647135763887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45937.647135763887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45937.647135763887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45937.647135763887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45937.647135763887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45937.647135763887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45937.647135763887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45937.647135763887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45937.647135763887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45937.647135763887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45937.647135763887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45937.647135763887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45937.647135763887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45937.647135763887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45937.647135763887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45937.647135763887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45937.647135763887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45937.647135763887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45937.647135763887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45937.647135763887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45937.647135763887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45937.647135763887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45937.647135763887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45937.647135763887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45937.647135763887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45937.647135763887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45937.647135763887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45937.647135763887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45937.647135763887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45937.647135763887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45937.647135763887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45937.647135763887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45937.647135763887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45937.647135763887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45937.647135763887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45937.647135763887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45937.647135763887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45937.647135763887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45937.647135763887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45937.647135763887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45937.647135763887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45937.647135763887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45937.647135763887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45937.647135763887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45937.647135763887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45937.647135763887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45937.647135763887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45937.647135763887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45937.647135763887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45937.647135763887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45937.647135763887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45937.647135763887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45937.647135763887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45937.647135763887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45937.647135763887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45937.647135763887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45937.647135763887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45937.647135763887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45937.647135763887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45937.647135763887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45937.647135763887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45937.647135763887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45937.647135763887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45937.647135763887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45937.647135763887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45937.647135763887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45937.647135763887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45937.647135763887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45937.647135763887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45937.647135763887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45937.647135763887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45937.647135763887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45937.647135763887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45937.647135763887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45937.647135763887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45937.647135763887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45937.647135763887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45937.647135763887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45937.647135763887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45937.647135763887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45937.647135763887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45937.647135763887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45937.647135763887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45937.647135763887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45937.647135763887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45937.647135763887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45937.647135763887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45937.647135763887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45937.647135763887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45937.647135763887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45937.647135763887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45937.647135763887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45937.647135763887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45937.647135763887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45937.647135763887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45937.647135763887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45937.647135763887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45937.647135763887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45937.647135763887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45937.647135763887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45937.647135763887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45937.647135763887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45937.647135763887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45937.647135763887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45937.647135763887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45937.647135763887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45937.647135763887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45937.647135763887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45937.647135763887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45937.647135763887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45937.647135763887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45937.647135763887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45937.647135763887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45937.647135763887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45937.647135763887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45937.647135763887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45937.647135763887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45937.647135763887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45937.647135763887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45937.647135763887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45937.647135763887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45937.647135763887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45937.647135763887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45937.647135763887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45937.647135763887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45937.647135763887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45937.647135763887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45937.647135763887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45937.647135763887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45937.647135763887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45937.647135763887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45937.647135763887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45937.647135763887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45937.647135763887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45937.647135763887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45937.647135763887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45937.647135763887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45937.647135763887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45937.647135763887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45937.647135763887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45937.647135763887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45937.647135763887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45937.647135763887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45937.647135763887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45937.647135763887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45937.647135763887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45937.647135763887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45937.647135763887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45937.647135763887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45937.647135763887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45937.647135763887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45937.647135763887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45937.647135763887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45937.647135763887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45937.647135763887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45937.647135763887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45937.647135763887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45937.647135763887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45937.647135763887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45937.647135763887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45937.647135763887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45937.647135763887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45937.647135763887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45937.647135763887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45937.647135763887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45937.647135763887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45937.647135763887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45937.647135763887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45937.647135763887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45937.647135763887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45937.647135763887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45937.647135763887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45937.647135763887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45937.647135763887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45937.647135763887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45937.647135763887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45937.647135763887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45937.647135763887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45937.647135763887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45937.647135763887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45937.647135763887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45937.647135763887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45937.647135763887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45937.647135763887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45937.647135763887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45937.647135763887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45937.647135763887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45937.647135763887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45937.647135763887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45937.647135763887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45937.647135763887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45937.647135763887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45937.647135763887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45937.647135763887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45937.647135763887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45937.647135763887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45937.647135763887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45937.647135763887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45937.647135763887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45937.647135763887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45937.647135763887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45937.647135763887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45937.647135763887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45937.647135763887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45937.647135763887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45937.647135763887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45937.647135763887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45937.647135763887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45937.647135763887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45937.647135763887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45937.647135763887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45937.647135763887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45937.647135763887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45937.647135763887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45937.647135763887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45937.647135763887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45937.647135763887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45937.647135763887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45937.647135763887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45937.647135763887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45937.647135763887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45937.647135763887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45937.647135763887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45937.647135763887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45937.647135763887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45937.647135763887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45937.647135763887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45937.647135763887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45937.647135763887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45937.647135763887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45937.647135763887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45937.647135763887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45937.647135763887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45937.647135763887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45937.647135763887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45937.647135763887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45937.647135763887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45937.647135763887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45937.647135763887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45937.647135763887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45937.647135763887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45937.647135763887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45937.647135763887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45937.647135763887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45937.647135763887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45937.647135763887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45937.647135763887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45937.647135763887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45937.647135763887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45937.647135763887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45937.647135763887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45937.647135763887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45937.647135763887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45937.647135763887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45937.647135763887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45937.647135763887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45937.647135763887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45937.647135763887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45937.647135763887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45937.647135763887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45937.647135763887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45937.647135763887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45937.647135763887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45937.647135763887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45937.647135763887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45937.647135763887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45937.647135763887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45937.647135763887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45937.647135763887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45937.647135763887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45937.647135763887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45937.647135763887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45937.647135763887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45937.647135763887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45937.647135763887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45937.647135763887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45937.647135763887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45937.647135763887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45937.647135763887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45937.647135763887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45937.647135763887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45937.647135763887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45937.647135763887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45937.647135763887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45937.647135763887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45937.647135763887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45937.647135763887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45937.647135763887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45937.647135763887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45937.647135763887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45937.647135763887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45937.647135763887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45937.647135763887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45937.647135763887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45937.647135763887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45937.647135763887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45937.647135763887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45937.647135763887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45937.647135763887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45937.647135763887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45937.647135763887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45937.647135763887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45937.647135763887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45937.647135763887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45937.647135763887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45937.647135763887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45937.647135763887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45937.647135763887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45937.647135763887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45937.647135763887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45937.647135763887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45937.647135763887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45937.647135763887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45937.647135763887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45937.647135763887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45937.647135763887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45937.647135763887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45937.647135763887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45937.647135763887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45937.647135763887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45937.647135763887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45937.647135763887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45937.647135763887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45937.647135763887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45937.647135763887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45937.647135763887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45937.647135763887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45937.647135763887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45937.647135763887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45937.647135763887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45937.647135763887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45937.647135763887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45937.647135763887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45937.647135763887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45937.647135763887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45937.647135763887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45937.647135763887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45937.647135763887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45937.647135763887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45937.647135763887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45937.647135763887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45937.647135763887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45937.647135763887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45937.647135763887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45937.647135763887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45937.647135763887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45937.647135763887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45937.647135763887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45937.647135763887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45937.647135763887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45937.647135763887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45937.647135763887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45937.647135763887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45937.647135763887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45937.647135763887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45937.647135763887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45937.647135763887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45937.647135763887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45937.647135763887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45937.647135763887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45937.647135763887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45937.647135763887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45937.647135763887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45937.647135763887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45937.647135763887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45937.647135763887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45937.647135763887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45937.647135763887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45937.647135763887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45937.647135763887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45937.647135763887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45937.647135763887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45937.647135763887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45937.647135763887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45937.647135763887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45937.647135763887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45937.647135763887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45937.647135763887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45937.647135763887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45937.647135763887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45937.647135763887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45937.647135763887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45937.647135763887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45937.647135763887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45937.647135763887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45937.647135763887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45937.647135763887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45937.647135763887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45937.647135763887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45937.647135763887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45937.647135763887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45937.647135763887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45937.647135763887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45937.647135763887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45937.647135763887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45937.647135763887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45937.647135763887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45937.647135763887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45937.647135763887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45937.647135763887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45937.647135763887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45937.647135763887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45937.647135763887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45937.647135763887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45937.647135763887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45937.647135763887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45937.647135763887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45937.647135763887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45937.647135763887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45937.647135763887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45937.647135763887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45937.647135763887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45937.647135763887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45937.647135763887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45937.647135763887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45937.647135763887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45937.647135763887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45937.647135763887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45937.647135763887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45937.647135763887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45937.647135763887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45937.647135763887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45937.647135763887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45937.647135763887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45937.647135763887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45937.647135763887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45937.647135763887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45937.647135763887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45937.647135763887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45937.647135763887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45937.647135763887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45937.647135763887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45937.647135763887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45937.647135763887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45937.647135763887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45937.647135763887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45937.647135763887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45937.647135763887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45937.647135763887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45937.647135763887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45937.647135763887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45937.647135763887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45937.647135763887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45937.647135763887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45937.647135763887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45937.647135763887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45937.647135763887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45937.647135763887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45937.647135763887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45937.647135763887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45937.647135763887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45937.647135763887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45937.647135763887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45937.647135763887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45937.647135763887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45937.647135763887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45937.647135763887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45937.647135763887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45937.647135763887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45937.647135763887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45937.647135763887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45937.647135763887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45937.647135763887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45937.647135763887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45937.647135763887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45937.647135763887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45937.647135763887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45937.647135763887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45937.647135763887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45937.647135763887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45937.647135763887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45937.647135763887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45937.647135763887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45937.647135763887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45937.647135763887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45937.647135763887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45937.647135763887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45937.647135763887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45937.647135763887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45937.647135763887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45937.647135763887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45937.647135763887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45937.647135763887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45937.647135763887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45937.647135763887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45937.647135763887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45937.647135763887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45937.647135763887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45937.647135763887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45937.647135763887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45937.647135763887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45937.647135763887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45937.647135763887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45937.647135763887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45937.647135763887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45937.647135763887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45937.647135763887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45937.647135763887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45937.647135763887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45937.647135763887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45937.647135763887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45937.647135763887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45937.647135763887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45937.647135763887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45937.647135763887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45937.647135763887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45937.647135763887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45937.647135763887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45937.647135763887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45937.647135763887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45937.647135763887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45937.647135763887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45937.647135763887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45937.647135763887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45937.647135763887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45937.647135763887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45937.647135763887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45937.647135763887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45937.647135763887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45937.647135763887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45937.647135763887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45937.647135763887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45937.647135763887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45937.647135763887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45937.647135763887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45937.647135763887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45937.647135763887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45937.647135763887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45937.647135763887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45937.647135763887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45937.647135763887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45937.647135763887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45937.647135763887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45937.647135763887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45937.647135763887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45937.647135763887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45937.647135763887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45937.647135763887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45937.647135763887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45937.647135763887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45937.647135763887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45937.647135763887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45937.647135763887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45937.647135763887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45937.647135763887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45937.647135763887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45937.647135763887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45937.647135763887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45937.647135763887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45937.647135763887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45937.647135763887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45937.647135763887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45937.647135763887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45937.647135763887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45937.647135763887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45937.647135763887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45937.647135763887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45937.647135763887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45937.647135763887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45937.647135763887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45937.647135763887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45937.647135763887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45937.647135763887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45937.647135763887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45937.647135763887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45937.647135763887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45937.647135763887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45937.647135763887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45937.647135763887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45937.647135763887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45937.647135763887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45937.647135763887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45937.647135763887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45937.647135763887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45937.647135763887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45937.647135763887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45937.647135763887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45937.647135763887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45937.647135763887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45937.647135763887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45937.647135763887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45937.647135763887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45937.647135763887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45937.647135763887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45937.647135763887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45937.647135763887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45937.647135763887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45937.647135763887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45937.647135763887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45937.647135763887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45937.647135763887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45937.647135763887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45937.647135763887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45937.647135763887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45937.647135763887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45937.647135763887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45937.647135763887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45937.647135763887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45937.647135763887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45937.647135763887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45937.647135763887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45937.647135763887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45937.647135763887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45937.647135763887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45937.647135763887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45937.647135763887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45937.647135763887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45937.647135763887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45937.647135763887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45937.647135763887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45937.647135763887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45937.647135763887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45937.647135763887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45937.647135763887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45937.647135763887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45937.647135763887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45937.647135763887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45937.647135763887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45937.647135763887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45937.647135763887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45937.647135763887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45937.647135763887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45937.647135763887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45937.647135763887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45937.647135763887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45937.647135763887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45937.647135763887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45937.647135763887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45937.647135763887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45937.647135763887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45937.647135763887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45937.647135763887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45937.647135763887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45937.647135763887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45937.647135763887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45937.647135763887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45937.647135763887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45937.647135763887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45937.647135763887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45937.647135763887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45937.647135763887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45937.647135763887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45937.647135763887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45937.647135763887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45937.647135763887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45937.647135763887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45937.647135763887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45937.647135763887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45937.647135763887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45937.647135763887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45937.647135763887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45937.647135763887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45937.647135763887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45937.647135763887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45937.647135763887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45937.647135763887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45937.647135763887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45937.647135763887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45937.647135763887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45937.647135763887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45937.647135763887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45937.647135763887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45937.647135763887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45937.647135763887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45937.647135763887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45937.647135763887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45937.647135763887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45937.647135763887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45937.647135763887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45937.647135763887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45937.647135763887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45937.647135763887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45937.647135763887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45937.647135763887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45937.647135763887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45937.647135763887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45937.647135763887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45937.647135763887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45937.647135763887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45937.647135763887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45937.647135763887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45937.647135763887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45937.647135763887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45937.647135763887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45937.647135763887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45937.647135763887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45937.647135763887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45937.647135763887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45937.647135763887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45937.647135763887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45937.647135763887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45937.647135763887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45937.647135763887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45937.647135763887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45937.647135763887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45937.647135763887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45937.647135763887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45937.647135763887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45937.647135763887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45937.647135763887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45937.647135763887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45937.647135763887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45937.647135763887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45937.647135763887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45937.647135763887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45937.647135763887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45937.647135763887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45937.647135763887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45937.647135763887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45937.647135763887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45937.647135763887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45937.647135763887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45937.647135763887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45937.647135763887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45937.647135763887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45937.647135763887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45937.647135763887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45937.647135763887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45937.647135763887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45937.647135763887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45937.647135763887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45937.647135763887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45937.647135763887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45937.647135763887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45937.647135763887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45937.647135763887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45937.647135763887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45937.647135763887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45937.647135763887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45937.647135763887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45937.647135763887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45937.647135763887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45937.647135763887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45937.647135763887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45937.647135763887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45937.647135763887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45937.647135763887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45937.647135763887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45937.647135763887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45937.647135763887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45937.647135763887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45937.647135763887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45937.647135763887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45937.647135763887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45937.647135763887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45937.647135763887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45937.647135763887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45937.647135763887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45937.647135763887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45937.647135763887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45937.647135763887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45937.647135763887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45937.647135763887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45937.647135763887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45937.647135763887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45937.647135763887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45937.647135763887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45937.647135763887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45937.647135763887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45937.647135763887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45937.647135763887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45937.647135763887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45937.647135763887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45937.647135763887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45937.647135763887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45937.647135763887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45937.647135763887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45937.647135763887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45937.647135763887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45937.647135763887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45937.647135763887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45937.647135763887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45937.647135763887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45937.647135763887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45937.647135763887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45937.647135763887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45937.647135763887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45937.647135763887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45937.647135763887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45937.647135763887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45937.647135763887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45937.647135763887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45937.647135763887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45937.647135763887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45937.647135763887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45937.647135763887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45937.647135763887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45937.647135763887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45937.647135763887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45937.647135763887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45937.647135763887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45937.647135763887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45937.647135763887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45937.647135763887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45937.647135763887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45937.647135763887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45937.647135763887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45937.647135763887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45937.647135763887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45937.647135763887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45937.647135763887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45937.647135763887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45937.647135763887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45937.647135763887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45937.647135763887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45937.647135763887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45937.647135763887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45937.647135763887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45937.647135763887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45937.647135763887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45937.647135763887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45937.647135763887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45937.647135763887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45937.647135763887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45937.647135763887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45937.647135763887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45937.647135763887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45937.647135763887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45937.647135763887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45937.647135763887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45937.647135763887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45937.647135763887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45937.647135763887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45937.647135763887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45937.647135763887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45937.647135763887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45937.647135763887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45937.647135763887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45937.647135763887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45937.647135763887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45937.647135763887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45937.647135763887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45937.647135763887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45937.647135763887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45937.647135763887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45937.647135763887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45937.647135763887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45937.647135763887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45937.647135763887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45937.647135763887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45937.647135763887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45937.647135763887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45937.647135763887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45937.647135763887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45937.647135763887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45937.647135763887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45937.647135763887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45937.647135763887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45937.647135763887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45937.647135763887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45937.647135763887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45937.647135763887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45937.647135763887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45937.647135763887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45937.647135763887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45937.647135763887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45937.647135763887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45937.647135763887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45937.647135763887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45937.647135763887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45937.647135763887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45937.647135763887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45937.647135763887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45937.647135763887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45937.647135763887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45937.647135763887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45937.647135763887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45937.647135763887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45937.647135763887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45937.647135763887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45937.647135763887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45937.647135763887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45937.647135763887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45937.647135763887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45937.647135763887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45937.647135763887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45937.647135763887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45937.647135763887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45937.647135763887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45937.647135763887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45937.647135763887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45937.647135763887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45937.647135763887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45937.647135763887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45937.647135763887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45937.647135763887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45937.647135763887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45937.647135763887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45937.647135763887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45937.647135763887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45937.647135763887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45937.647135763887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45937.647135763887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45937.647135763887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45937.647135763887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45937.647135763887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45937.647135763887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45937.647135763887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45937.647135763887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45937.647135763887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45937.647135763887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45937.647135763887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45937.647135763887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45937.647135763887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45937.647135763887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45937.647135763887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45937.647135763887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45937.647135763887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45937.647135763887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45937.647135763887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45937.647135763887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45937.647135763887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45937.647135763887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45937.647135763887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45937.647135763887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45937.647135763887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45937.647135763887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45937.647135763887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45937.647135763887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45937.647135763887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45937.647135763887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45937.647135763887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45937.647135763887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45937.647135763887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45937.647135763887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45937.647135763887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45937.647135763887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45937.647135763887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45937.647135763887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45937.647135763887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45937.647135763887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45937.647135763887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45937.647135763887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45937.647135763887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45937.647135763887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45937.647135763887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45937.647135763887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45937.647135763887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45937.647135763887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45937.647135763887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45937.647135763887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45937.647135763887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45937.647135763887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45937.647135763887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45937.647135763887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45937.647135763887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45937.647135763887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45937.647135763887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45937.647135763887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45937.647135763887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45937.647135763887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45937.647135763887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45937.647135763887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45937.647135763887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45937.647135763887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45937.647135763887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45937.647135763887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45937.647135763887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45937.647135763887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45937.647135763887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45937.647135763887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45937.647135763887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45937.647135763887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45937.647135763887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45937.647135763887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45937.647135763887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45937.647135763887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45937.647135763887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45937.647135763887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45937.647135763887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45937.647135763887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45937.647135763887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45937.647135763887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45937.647135763887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45937.647135763887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45937.647135763887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45937.647135763887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45937.647135763887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45937.647135763887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45937.647135763887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45937.647135763887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45937.647135763887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45937.647135763887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45937.647135763887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45937.647135763887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45937.647135763887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45937.647135763887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45937.647135763887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45937.647135763887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45937.647135763887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45937.647135763887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45937.647135763887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45937.647135763887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45937.647135763887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45937.647135763887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45937.647135763887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45937.647135763887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45937.647135763887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45937.647135763887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45937.647135763887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45937.647135763887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45937.647135763887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45937.647135763887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45937.647135763887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45937.647135763887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45937.647135763887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45937.647135763887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45937.647135763887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45937.647135763887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45937.647135763887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45937.647135763887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45937.647135763887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45937.647135763887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45937.647135763887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45937.647135763887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45937.647135763887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45937.647135763887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45937.647135763887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45937.647135763887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45937.647135763887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45937.647135763887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45937.647135763887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45937.647135763887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45937.647135763887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45937.647135763887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45937.647135763887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45937.647135763887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45937.647135763887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45937.647135763887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45937.647135763887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45937.647135763887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45937.647135763887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45937.647135763887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45937.647135763887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45937.647135763887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45937.647135763887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45937.647135763887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45937.647135763887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45937.647135763887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45937.647135763887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45937.647135763887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45937.647135763887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45937.647135763887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45937.647135763887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45937.647135763887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45937.647135763887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45937.647135763887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45937.647135763887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45937.647135763887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45937.647135763887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45937.647135763887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45937.647135763887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45937.647135763887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45937.647135763887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45937.647135763887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45937.647135763887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45937.647135763887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45937.647135763887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45937.647135763887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45937.647135763887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45937.647135763887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45937.647135763887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45937.647135763887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45937.647135763887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45937.647135763887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45937.647135763887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45937.647135763887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45937.647135763887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45937.647135763887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45937.647135763887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45937.647135763887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45937.647135763887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45937.647135763887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45937.647135763887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45937.647135763887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45937.647135763887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45937.647135763887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45937.647135763887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45937.647135763887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45937.647135763887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45937.647135763887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45937.647135763887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45937.647135763887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45937.647135763887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45937.647135763887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45937.647135763887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45937.647135763887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45937.647135763887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45937.647135763887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45937.647135763887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45937.647135763887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45937.647135763887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45937.647135763887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45937.647135763887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45937.647135763887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45937.647135763887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45937.647135763887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45937.647135763887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45937.647135763887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45937.647135763887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45937.647135763887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45937.647135763887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45937.647135763887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45937.647135763887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45937.647135763887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45937.647135763887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45937.647135763887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45937.647135763887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45937.647135763887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45937.647135763887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45937.647135763887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45937.647135763887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45937.647135763887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45937.647135763887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45937.647135763887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45937.647135763887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45937.647135763887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45937.647135763887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45937.647135763887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45937.647135763887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45937.647135763887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45937.647135763887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45937.647135763887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45937.647135763887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45937.647135763887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45937.647135763887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45937.647135763887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45937.647135763887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45937.647135763887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45937.647135763887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45937.647135763887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45937.647135763887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45937.647135763887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45937.647135763887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45937.647135763887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45937.647135763887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45937.647135763887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45937.647135763887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45937.647135763887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45937.647135763887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45937.647135763887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45937.647135763887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45937.647135763887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45937.647135763887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45937.647135763887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45937.647135763887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45937.647135763887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45937.647135763887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45937.647135763887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45937.647135763887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45937.647135763887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45937.647135763887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45937.647135763887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45937.647135763887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45937.647135763887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45937.647135763887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45937.647135763887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234.1664181712913</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0.88266805555758765</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45937.647135648149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45937.647135648149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45937.647135648149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45937.647135648149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45937.647135648149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45937.647135648149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45937.647135648149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45937.647135648149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45937.647135648149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45937.647135648149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45937.647135648149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45937.647135648149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45937.647135648149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45937.647135648149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45937.647135648149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45937.647135648149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45937.647135648149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45937.647135648149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45937.647135648149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45937.647135648149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45937.647135648149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45937.647135648149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45937.647135648149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45937.647135648149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45937.647135648149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45937.647135648149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45937.647135648149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45937.647135648149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45937.647135648149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45937.647135648149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45937.647135648149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45937.647135648149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45937.647135648149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45937.647135648149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45937.647135648149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45937.647135648149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45937.647135648149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45937.647135648149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45937.647135648149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45937.647135648149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45937.647135648149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45937.647135648149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45937.647135648149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45937.647135648149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45937.647135648149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45937.647135648149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45937.647135648149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45937.647135648149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45937.647135648149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45937.647135648149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45937.647135648149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45937.647135648149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45937.647135648149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45937.647135648149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45937.647135648149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45937.647135648149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45937.647135648149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45937.647135648149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45937.647135648149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45937.647135648149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45937.647135648149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45937.647135648149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45937.647135648149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45937.647135648149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45937.647135648149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45937.647135648149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45937.647135648149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45937.647135648149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45937.647135648149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45937.647135648149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45937.647135648149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45937.647135648149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45937.647135648149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45937.647135648149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45937.647135648149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45937.647135648149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45937.647135648149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45937.647135648149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45937.647135648149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45937.647135648149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45937.647135648149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45937.647135648149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45937.647135648149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45937.647135648149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45937.647135648149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45937.647135648149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45937.647135648149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45937.647135648149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45937.647135648149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45937.647135648149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45937.647135648149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45937.647135648149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45937.647135648149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45937.647135648149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45937.647135648149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45937.647135648149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45937.647135648149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45937.647135648149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45937.647135648149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45937.647135648149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45937.647135648149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45937.647135648149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45937.647135648149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45937.647135648149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45937.647135648149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45937.647135648149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45937.647135648149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45937.647135648149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45937.647135648149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45937.647135648149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45937.647135648149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45937.647135648149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45937.647135648149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45937.647135648149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45937.647135648149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45937.647135648149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45937.647135648149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45937.647135648149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45937.647135648149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45937.647135648149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45937.647135648149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45937.647135648149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45937.647135648149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45937.647135648149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45937.647135648149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45937.647135648149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45937.647135648149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45937.647135648149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45937.647135648149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45937.647135648149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45937.647135648149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45937.647135648149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45937.647135648149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45937.647135648149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45937.647135648149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45937.647135648149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45937.647135648149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45937.647135648149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45937.647135648149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45937.647135648149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45937.647135648149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45937.647135648149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45937.647135648149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45937.647135648149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45937.647135648149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45937.647135648149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45937.647135648149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45937.647135648149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45937.647135648149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45937.647135648149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45937.647135648149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45937.647135648149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45937.647135648149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45937.647135648149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45937.647135648149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45937.647135648149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45937.647135648149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45937.647135648149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45937.647135648149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45937.647135648149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45937.647135648149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45937.647135648149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45937.647135648149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45937.647135648149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45937.647135648149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45937.647135648149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45937.647135648149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45937.647135648149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45937.647135648149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45937.647135648149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45937.647135648149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45937.647135648149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45937.647135648149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45937.647135648149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45937.647135648149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45937.647135648149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45937.647135648149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45937.647135648149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45937.647135648149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45937.647135648149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45937.647135648149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45937.647135648149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45937.647135648149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45937.647135648149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45937.647135648149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45937.647135648149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45937.647135648149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45937.647135648149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45937.647135648149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45937.647135648149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45937.647135648149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45937.647135648149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45937.647135648149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45937.647135648149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45937.647135648149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45937.647135648149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45937.647135648149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45937.647135648149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45937.647135648149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45937.647135648149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45937.647135648149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45937.647135648149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45937.647135648149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45937.647135648149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45937.647135648149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45937.647135648149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45937.647135648149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45937.647135648149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45937.647135648149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45937.647135648149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45937.647135648149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45937.647135648149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45937.647135648149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45937.647135648149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45937.647135648149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45937.647135648149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45937.647135648149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45937.647135648149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45937.647135648149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45937.647135648149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45937.647135648149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45937.647135648149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45937.647135648149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45937.647135648149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45937.647135648149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45937.647135648149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45937.647135648149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45937.647135648149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45937.647135648149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45937.647135648149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45937.647135648149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45937.647135648149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45937.647135648149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45937.647135648149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45937.647135648149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45937.647135648149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45937.647135648149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45937.647135648149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45937.647135648149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45937.647135648149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45937.647135648149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45937.647135648149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45937.647135648149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45937.647135648149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45937.647135648149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45937.647135648149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45937.647135648149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45937.647135648149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45937.647135648149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45937.647135648149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45937.647135648149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45937.647135648149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45937.647135648149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45937.647135648149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45937.647135648149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45937.647135648149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45937.647135648149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45937.647135648149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45937.647135648149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45937.647135648149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45937.647135648149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45937.647135648149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45937.647135648149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45937.647135648149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45937.647135648149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45937.647135648149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45937.647135648149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45937.647135648149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45937.647135648149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45937.647135648149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45937.647135648149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45937.647135648149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45937.647135648149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45937.647135648149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45937.647135648149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45937.647135648149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45937.647135648149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45937.647135648149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45937.647135648149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45937.647135648149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45937.647135648149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45937.647135648149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45937.647135648149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45937.647135648149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45937.647135648149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45937.647135648149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45937.647135648149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45937.647135648149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45937.647135648149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45937.647135648149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45937.647135648149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45937.647135648149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45937.647135648149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45937.647135648149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45937.647135648149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45937.647135648149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45937.647135648149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45937.647135648149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45937.647135648149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45937.647135648149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45937.647135648149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45937.647135648149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45937.647135648149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45937.647135648149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45937.647135648149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45937.647135648149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45937.647135648149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45937.647135648149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45937.647135648149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45937.647135648149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45937.647135648149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45937.647135648149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45937.647135648149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45937.647135648149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45937.647135648149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45937.647135648149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45937.647135648149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45937.647135648149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45937.647135648149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45937.647135648149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45937.647135648149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45937.647135648149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45937.647135648149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45937.647135648149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45937.647135648149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45937.647135648149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45937.647135648149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45937.647135648149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45937.647135648149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45937.647135648149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45937.647135648149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45937.647135648149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45937.647135648149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45937.647135648149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45937.647135648149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45937.647135648149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45937.647135648149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45937.647135648149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45937.647135648149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45937.647135648149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45937.647135648149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45937.647135648149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45937.647135648149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45937.647135648149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45937.647135648149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45937.647135648149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45937.647135648149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45937.647135648149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45937.647135648149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45937.647135648149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45937.647135648149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45937.647135648149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45937.647135648149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45937.647135648149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45937.647135648149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45937.647135648149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45937.647135648149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45937.647135648149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45937.647135648149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45937.647135648149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45937.647135648149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45937.647135648149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45937.647135648149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45937.647135648149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45937.647135648149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45937.647135648149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45937.647135648149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45937.647135648149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45937.647135648149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45937.647135648149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45937.647135648149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45937.647135648149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45937.647135648149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45937.647135648149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45937.647135648149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45937.647135648149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45937.647135648149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45937.647135648149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45937.647135648149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45937.647135648149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45937.647135648149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45937.647135648149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45937.647135648149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45937.647135648149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45937.647135648149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45937.647135648149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45937.647135648149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45937.647135648149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45937.647135648149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45937.647135648149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45937.647135648149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45937.647135648149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45937.647135648149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45937.647135648149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45937.647135648149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45937.647135648149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45937.647135648149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45937.647135648149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45937.647135648149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45937.647135648149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45937.647135648149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45937.647135648149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45937.647135648149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45937.647135648149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45937.647135648149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45937.647135648149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45937.647135648149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45937.647135648149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45937.647135648149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45937.647135648149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45937.647135648149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45937.647135648149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45937.647135648149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45937.647135648149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45937.647135648149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45937.647135648149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45937.647135648149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45937.647135648149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45937.647135648149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45937.647135648149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45937.647135648149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45937.647135648149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45937.647135648149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45937.647135648149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45937.647135648149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45937.647135648149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45937.647135648149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45937.647135648149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45937.647135648149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45937.647135648149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45937.647135648149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45937.647135648149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45937.647135648149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45937.647135648149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45937.647135648149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45937.647135648149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45937.647135648149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45937.647135648149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45937.647135648149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45937.647135648149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45937.647135648149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45937.647135648149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45937.647135648149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45937.647135648149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45937.647135648149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45937.647135648149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45937.647135648149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45937.647135648149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45937.647135648149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45937.647135648149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45937.647135648149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45937.647135648149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45937.647135648149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45937.647135648149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45937.647135648149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45937.647135648149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45937.647135648149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45937.647135648149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45937.647135648149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45937.647135648149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45937.647135648149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45937.647135648149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45937.647135648149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45937.647135648149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45937.647135648149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45937.647135648149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45937.647135648149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45937.647135648149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45937.647135648149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45937.647135648149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45937.647135648149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45937.647135648149</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45937.647135648149</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45.815075578699179</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11.458258449070854</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c r="B5" s="37" t="str">
        <f>IFERROR(VLOOKUP(D5,DB!A:K,11,0),"")</f>
        <v/>
      </c>
      <c r="C5" s="37"/>
      <c r="D5" s="37"/>
      <c r="E5" s="37"/>
      <c r="F5" s="38"/>
      <c r="G5" s="39">
        <f ca="1">IFERROR(NOW()-F5,"-")</f>
        <v>45937.647135763887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45937.647135763887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45937.647135763887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45937.647135763887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45937.647135763887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45937.647135763887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45937.647135763887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45937.647135763887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45937.647135763887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45937.647135763887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45937.647135763887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45937.647135763887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45937.647135763887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45937.647135763887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45937.647135763887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45937.647135763887</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45937.647135763887</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45937.647135763887</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45937.647135763887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45937.647135763887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45937.647135763887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45937.647135763887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45937.647135763887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45937.647135763887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45937.647135763887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45937.647135763887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45937.647135763887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45937.647135763887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45937.647135763887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45937.647135763887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45937.647135763887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45937.647135763887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45937.647135763887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45937.647135763887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45937.647135763887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45937.647135763887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45937.647135763887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45937.647135763887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45937.647135763887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45937.647135763887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45937.647135763887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45937.647135763887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45937.647135763887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45937.647135763887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45937.647135763887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45937.647135763887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45937.647135763887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45937.647135763887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45937.647135763887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45937.647135763887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45937.647135763887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45937.647135763887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45937.647135763887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45937.647135763887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45937.647135763887</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45937.647135763887</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45937.647135763887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45937.647135763887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45937.647135763887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45937.647135763887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45937.647135763887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45937.647135763887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45937.647135763887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45937.647135763887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45937.647135763887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45937.647135763887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45937.647135763887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45937.647135763887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45937.647135763887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45937.647135763887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45937.647135763887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45937.647135763887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45937.647135763887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45937.647135763887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45937.647135763887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45937.647135763887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45937.647135763887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45937.647135763887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45937.647135763887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45937.647135763887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45937.647135763887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45937.647135763887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45937.647135763887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45937.647135763887</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45937.647135763887</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45937.647135763887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45937.647135763887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45937.647135763887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45937.647135763887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45937.647135763887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45937.647135763887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45937.647135763887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45937.647135763887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45937.647135763887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45937.647135763887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45937.647135763887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45937.647135763887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45937.647135763887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45937.647135763887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45937.647135763887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45937.647135763887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45937.647135763887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45937.647135763887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45937.647135763887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45937.647135763887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45937.647135763887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45937.647135763887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45937.647135763887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45937.647135763887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45937.647135763887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45937.647135763887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45937.647135763887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45937.647135763887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45937.647135763887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45937.647135763887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45937.647135763887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45937.647135763887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45937.647135763887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45937.647135763887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45937.647135763887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45937.647135763887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45937.647135763887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45937.647135763887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45937.647135763887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45937.647135763887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45937.647135763887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45937.647135763887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45937.647135763887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45937.647135763887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45937.647135763887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45937.647135763887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45937.647135763887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45937.647135763887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45937.647135763887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45937.647135763887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45937.647135763887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45937.647135763887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45937.647135763887</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45937.647135763887</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2"/>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10.874288425926352</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45937.647135763887</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3.7661634259275161</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2.7048902777751209</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45937.647135763887</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39069</v>
      </c>
      <c r="E7" s="115" t="s">
        <v>39043</v>
      </c>
      <c r="F7" s="116"/>
      <c r="G7" s="81">
        <f ca="1">IFERROR(NOW()-F7,"-")</f>
        <v>45937.647135763887</v>
      </c>
      <c r="H7" s="116">
        <v>45937.57236111111</v>
      </c>
      <c r="I7" s="112" t="str">
        <f>IFERROR(VLOOKUP(D7,DB!A:F,6,0),"")</f>
        <v>SCECO</v>
      </c>
      <c r="J7" s="112" t="str">
        <f>IFERROR(VLOOKUP(D7,DB!A:G,7,0),"")</f>
        <v>Dead</v>
      </c>
      <c r="K7" s="117" t="s">
        <v>39070</v>
      </c>
      <c r="L7" s="118" t="str">
        <f>IFERROR(VLOOKUP(D7,DB!A:I,9,0),"")</f>
        <v>Latis</v>
      </c>
    </row>
    <row r="8" spans="1:16383" ht="31.5" customHeight="1">
      <c r="A8" s="113" t="s">
        <v>39068</v>
      </c>
      <c r="B8" s="112" t="str">
        <f>IFERROR(VLOOKUP(D8,DB!A:K,11,0),"")</f>
        <v>R6</v>
      </c>
      <c r="C8" s="114">
        <v>2</v>
      </c>
      <c r="D8" s="112" t="s">
        <v>39071</v>
      </c>
      <c r="E8" s="115" t="s">
        <v>39043</v>
      </c>
      <c r="F8" s="116"/>
      <c r="G8" s="81">
        <f ca="1">IFERROR(NOW()-F8,"-")</f>
        <v>45937.647135763887</v>
      </c>
      <c r="H8" s="116">
        <v>45937.57236111111</v>
      </c>
      <c r="I8" s="112" t="str">
        <f>IFERROR(VLOOKUP(D8,DB!A:F,6,0),"")</f>
        <v>SCECO</v>
      </c>
      <c r="J8" s="112" t="str">
        <f>IFERROR(VLOOKUP(D8,DB!A:G,7,0),"")</f>
        <v>Dead</v>
      </c>
      <c r="K8" s="117" t="s">
        <v>39070</v>
      </c>
      <c r="L8" s="118" t="str">
        <f>IFERROR(VLOOKUP(D8,DB!A:I,9,0),"")</f>
        <v>Latis</v>
      </c>
    </row>
    <row r="9" spans="1:16383" ht="31.5" customHeight="1">
      <c r="A9" s="113" t="s">
        <v>39068</v>
      </c>
      <c r="B9" s="112" t="str">
        <f>IFERROR(VLOOKUP(D9,DB!A:K,11,0),"")</f>
        <v>R6</v>
      </c>
      <c r="C9" s="114">
        <v>1</v>
      </c>
      <c r="D9" s="112" t="s">
        <v>39072</v>
      </c>
      <c r="E9" s="115" t="s">
        <v>39043</v>
      </c>
      <c r="F9" s="116"/>
      <c r="G9" s="81">
        <f ca="1">IFERROR(NOW()-F9,"-")</f>
        <v>45937.647135763887</v>
      </c>
      <c r="H9" s="116">
        <v>45937.57236111111</v>
      </c>
      <c r="I9" s="112" t="str">
        <f>IFERROR(VLOOKUP(D9,DB!A:F,6,0),"")</f>
        <v>SCECO</v>
      </c>
      <c r="J9" s="112" t="str">
        <f>IFERROR(VLOOKUP(D9,DB!A:G,7,0),"")</f>
        <v>Vandalized</v>
      </c>
      <c r="K9" s="117" t="s">
        <v>39073</v>
      </c>
      <c r="L9" s="118" t="str">
        <f>IFERROR(VLOOKUP(D9,DB!A:I,9,0),"")</f>
        <v>Latis</v>
      </c>
    </row>
    <row r="10" spans="1:16383" ht="31.5" customHeight="1">
      <c r="A10" s="113" t="s">
        <v>39074</v>
      </c>
      <c r="B10" s="112" t="str">
        <f>IFERROR(VLOOKUP(D10,DB!A:K,11,0),"")</f>
        <v>R6</v>
      </c>
      <c r="C10" s="114">
        <v>2</v>
      </c>
      <c r="D10" s="112" t="s">
        <v>33091</v>
      </c>
      <c r="E10" s="115" t="s">
        <v>39043</v>
      </c>
      <c r="F10" s="116">
        <v>45937.598495370374</v>
      </c>
      <c r="G10" s="81">
        <f ca="1">IFERROR(NOW()-F10,"-")</f>
        <v>4.864039351377869E-2</v>
      </c>
      <c r="H10" s="116">
        <v>45937.622013888889</v>
      </c>
      <c r="I10" s="112" t="str">
        <f>IFERROR(VLOOKUP(D10,DB!A:F,6,0),"")</f>
        <v>SCECO</v>
      </c>
      <c r="J10" s="112" t="str">
        <f>IFERROR(VLOOKUP(D10,DB!A:G,7,0),"")</f>
        <v>Dead</v>
      </c>
      <c r="K10" s="117" t="s">
        <v>39075</v>
      </c>
      <c r="L10" s="118" t="str">
        <f>IFERROR(VLOOKUP(D10,DB!A:I,9,0),"")</f>
        <v>Latis</v>
      </c>
    </row>
    <row r="11" spans="1:16383" ht="31.5" customHeight="1">
      <c r="A11" s="113"/>
      <c r="B11" s="112" t="str">
        <f>IFERROR(VLOOKUP(D11,DB!A:K,11,0),"")</f>
        <v/>
      </c>
      <c r="C11" s="114"/>
      <c r="D11" s="112"/>
      <c r="E11" s="115"/>
      <c r="F11" s="116"/>
      <c r="G11" s="81">
        <f ca="1">IFERROR(NOW()-F11,"-")</f>
        <v>45937.647135763887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45937.647135763887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5"/>
      <c r="E13" s="115"/>
      <c r="F13" s="116"/>
      <c r="G13" s="81">
        <f ca="1">IFERROR(NOW()-F13,"-")</f>
        <v>45937.647135763887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45937.647135763887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45937.647135763887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55"/>
      <c r="E16" s="115"/>
      <c r="F16" s="116"/>
      <c r="G16" s="81">
        <f ca="1">IFERROR(NOW()-F16,"-")</f>
        <v>45937.647135763887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55"/>
      <c r="E17" s="115"/>
      <c r="F17" s="116"/>
      <c r="G17" s="81">
        <f ca="1">IFERROR(NOW()-F17,"-")</f>
        <v>45937.647135763887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45937.647135763887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45937.647135763887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45937.647135763887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45937.647135763887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45937.647135763887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45937.647135763887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45937.647135763887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45937.647135763887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45937.647135763887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45937.647135763887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45937.647135763887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45937.647135763887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45937.647135763887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45937.647135763887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45937.647135763887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45937.647135763887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45937.647135763887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45937.647135763887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45937.647135763887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45937.647135763887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45937.647135763887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45937.647135763887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45937.647135763887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45937.647135763887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45937.647135763887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45937.647135763887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45937.647135763887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45937.647135763887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45937.647135763887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45937.647135763887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45937.647135763887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45937.647135763887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45937.647135763887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45937.647135763887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45937.647135763887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45937.647135763887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45937.647135763887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45937.647135763887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45937.647135763887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45937.647135763887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45937.647135763887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45937.647135763887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45937.647135763887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45937.647135763887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45937.647135763887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45937.647135763887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45937.647135763887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45937.647135763887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45937.647135763887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45937.647135763887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45937.647135763887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45937.647135763887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45937.647135763887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45937.647135763887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45937.647135763887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45937.647135763887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45937.647135763887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45937.647135763887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45937.647135763887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45937.647135763887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45937.647135763887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45937.647135763887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45937.647135763887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45937.647135763887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45937.647135763887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45937.647135763887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45937.647135763887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45937.647135763887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45937.647135763887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45937.647135763887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45937.647135763887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45937.647135763887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45937.647135763887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45937.647135763887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45937.647135763887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45937.647135763887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45937.647135763887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45937.647135763887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45937.647135763887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45937.647135763887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45937.647135763887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45937.647135763887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45937.647135763887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45937.647135763887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45937.647135763887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45937.647135763887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45937.647135763887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45937.647135763887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45937.647135763887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45937.647135763887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45937.647135763887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45937.647135763887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45937.647135763887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45937.647135763887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45937.647135763887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45937.647135763887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45937.647135763887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45937.647135763887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45937.647135763887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45937.647135763887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45937.647135763887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45937.647135763887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45937.647135763887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45937.647135763887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45937.647135763887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45937.647135763887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45937.647135763887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45937.647135763887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45937.647135763887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45937.647135763887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45937.647135763887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45937.647135763887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45937.647135763887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45937.647135763887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45937.647135763887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45937.647135763887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45937.647135763887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45937.647135763887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45937.647135763887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45937.647135763887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45937.647135763887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45937.647135763887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45937.647135763887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45937.647135763887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45937.647135763887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45937.647135763887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45937.647135763887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45937.647135763887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45937.647135763887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45937.647135763887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45937.647135763887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45937.647135763887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45937.647135763887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45937.647135763887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45937.647135763887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45937.647135763887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45937.647135763887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45937.647135763887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45937.647135763887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45937.647135763887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45937.647135763887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45937.647135763887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45937.647135763887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45937.647135763887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45937.647135763887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45937.647135763887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45937.647135763887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45937.647135763887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45937.647135763887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45937.647135763887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45937.647135763887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45937.647135763887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45937.647135763887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45937.647135763887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45937.647135763887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45937.647135763887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45937.647135763887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45937.647135763887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45937.647135763887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45937.647135763887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45937.647135763887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45937.647135763887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45937.647135763887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45937.647135763887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45937.647135763887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45937.647135763887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45937.647135763887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45937.647135763887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45937.647135763887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45937.647135763887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45937.647135763887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45937.647135763887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45937.647135763887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45937.647135763887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45937.647135763887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45937.647135763887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45937.647135763887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45937.647135763887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45937.647135763887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45937.647135763887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45937.647135763887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45937.647135763887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45937.647135763887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45937.647135763887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45937.647135763887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45937.647135763887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45937.647135763887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45937.647135763887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45937.647135763887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45937.647135763887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45937.647135763887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45937.647135763887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45937.647135763887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45937.647135763887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45937.647135763887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45937.647135763887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45937.647135763887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45937.647135763887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45937.647135763887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45937.647135763887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45937.647135763887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45937.647135763887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45937.647135763887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45937.647135763887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45937.647135763887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45937.647135763887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45937.647135763887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45937.647135763887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45937.647135763887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45937.647135763887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45937.647135763887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45937.647135763887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45937.647135763887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45937.647135763887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45937.647135763887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45937.647135763887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45937.647135763887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45937.647135763887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45937.647135763887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45937.647135763887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45937.647135763887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45937.647135763887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45937.647135763887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45937.647135763887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45937.647135763887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45937.647135763887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45937.647135763887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45937.647135763887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45937.647135763887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45937.647135763887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45937.647135763887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45937.647135763887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45937.647135763887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45937.647135763887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45937.647135763887</v>
      </c>
      <c r="H252" s="116"/>
      <c r="I252" s="112" t="str">
        <f>IFERROR(VLOOKUP(D252,DB!A:F,6,0),"")</f>
        <v/>
      </c>
      <c r="J252" s="111" t="str">
        <f>IFERROR(VLOOKUP(D252,DB!A:G,7,0),"")</f>
        <v/>
      </c>
      <c r="K252" s="117"/>
      <c r="L252" s="118" t="str">
        <f>IFERROR(VLOOKUP(D252,DB!A:I,9,0),"")</f>
        <v/>
      </c>
    </row>
  </sheetData>
  <dataValidations count="2">
    <dataValidation allowBlank="1" showInputMessage="1" showErrorMessage="1" sqref="E1" xr:uid="{380493DB-286A-4683-AF55-C78F04945A49}"/>
    <dataValidation type="list" allowBlank="1" showInputMessage="1" showErrorMessage="1" sqref="E3 E5:E2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2025-10-07T12:31:59Z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