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39" documentId="13_ncr:1_{F6CB121F-512D-4AA6-A0C1-0FB36C537598}" xr6:coauthVersionLast="47" xr6:coauthVersionMax="47" xr10:uidLastSave="{61A694F0-8FC5-43C3-B09A-7E6D4CE8FB8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6" l="1"/>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6" i="6"/>
  <c r="J7" i="6"/>
  <c r="J8" i="6"/>
  <c r="J9"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<sst xmlns="http://schemas.openxmlformats.org/spreadsheetml/2006/main" count="178630" uniqueCount="39094">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</sst>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2" totalsRowShown="0" headerRowDxfId="15" dataDxfId="14" headerRowBorderDxfId="12" tableBorderDxfId="13">
  <autoFilter ref="A1:L2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274.49804791666975</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6.800162037689006E-2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4.7075694448722061E-2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45937.446473842596</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45937.446473842596</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45937.446473842596</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45937.446473842596</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45937.446473842596</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45937.446473842596</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45937.446473842596</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45937.446473842596</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45937.446473842596</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45937.446473842596</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45937.446473842596</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45937.446473842596</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45937.446473842596</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45937.446473842596</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45937.446473842596</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45937.446473842596</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45937.446473842596</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45937.446473842596</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45937.446473842596</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45937.446473842596</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45937.446473842596</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45937.446473842596</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45937.446473842596</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45937.446473842596</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45937.446473842596</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45937.446473842596</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45937.446473842596</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45937.446473842596</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45937.446473842596</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45937.446473842596</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45937.446473842596</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45937.446473842596</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45937.446473842596</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45937.446473842596</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45937.446473842596</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45937.446473842596</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45937.446473842596</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45937.446473842596</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45937.446473842596</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45937.446473842596</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45937.446473842596</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45937.446473842596</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45937.446473842596</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45937.446473842596</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45937.446473842596</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45937.446473842596</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45937.446473842596</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45937.446473842596</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45937.446473842596</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45937.446473842596</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45937.446473842596</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45937.446473842596</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45937.446473842596</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45937.446473842596</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45937.446473842596</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45937.446473842596</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45937.446473842596</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45937.446473842596</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45937.446473842596</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45937.446473842596</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45937.446473842596</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45937.446473842596</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45937.446473842596</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45937.446473842596</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45937.446473842596</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45937.446473842596</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45937.446473842596</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45937.446473842596</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45937.446473842596</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45937.446473842596</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45937.446473842596</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45937.446473842596</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45937.446473842596</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45937.446473842596</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45937.446473842596</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45937.446473842596</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45937.446473842596</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45937.446473842596</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45937.446473842596</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45937.446473842596</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45937.446473842596</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45937.446473842596</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45937.446473842596</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45937.446473842596</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45937.446473842596</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45937.446473842596</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A74B5322-75EB-4BAB-A932-FE8003D870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tabSelected="1" workbookViewId="0">
      <selection activeCell="K11" sqref="K11"/>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130.71939050926449</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112.44663587963441</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0.5745409722221666</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5.0848842598497868E-2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45937.446473842596</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45937.446473842596</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45937.446473842596</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45937.446473842596</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45937.446473842596</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45937.446473842596</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45937.446473842596</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45937.446473842596</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45937.446473842596</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45937.446473842596</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45937.446473842596</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45937.446473842596</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45937.446473842596</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45937.446473842596</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45937.446473842596</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45937.446473842596</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45937.446473842596</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45937.446473842596</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45937.446473842596</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45937.446473842596</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45937.446473842596</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45937.446473842596</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45937.446473842596</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45937.446473842596</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45937.446473842596</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45937.446473842596</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45937.446473842596</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45937.446473842596</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45937.446473842596</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45937.446473842596</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45937.446473842596</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45937.446473842596</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45937.446473842596</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45937.446473842596</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45937.446473842596</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45937.446473842596</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45937.446473842596</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45937.446473842596</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45937.446473842596</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45937.446473842596</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45937.446473842596</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45937.446473842596</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45937.446473842596</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45937.446473842596</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45937.446473842596</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45937.446473842596</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45937.446473842596</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45937.446473842596</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45937.446473842596</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45937.446473842596</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45937.446473842596</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45937.446473842596</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45937.446473842596</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45937.446473842596</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45937.446473842596</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45937.446473842596</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45937.446473842596</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45937.446473842596</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45937.446473842596</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45937.446473842596</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45937.446473842596</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45937.446473842596</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45937.446473842596</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45937.446473842596</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45937.446473842596</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45937.446473842596</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45937.446473842596</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45937.446473842596</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45937.446473842596</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45937.446473842596</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45937.446473842596</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45937.446473842596</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45937.446473842596</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45937.446473842596</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45937.446473842596</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45937.446473842596</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45937.446473842596</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45937.446473842596</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45937.446473842596</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45937.446473842596</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45937.446473842596</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45937.446473842596</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45937.446473842596</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45937.446473842596</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45937.446473842596</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45937.446473842596</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45937.446473842596</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45937.446473842596</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45937.446473842596</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45937.446473842596</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45937.446473842596</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45937.446473842596</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45937.446473842596</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45937.446473842596</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45937.446473842596</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45937.446473842596</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45937.446473842596</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45937.446473842596</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45937.446473842596</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45937.446473842596</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45937.446473842596</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45937.446473842596</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45937.446473842596</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45937.446473842596</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45937.446473842596</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45937.446473842596</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45937.446473842596</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45937.446473842596</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45937.446473842596</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45937.446473842596</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45937.446473842596</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45937.446473842596</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45937.446473842596</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45937.446473842596</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45937.446473842596</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45937.446473842596</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45937.446473842596</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45937.446473842596</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45937.446473842596</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45937.446473842596</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45937.446473842596</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45937.446473842596</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45937.446473842596</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45937.446473842596</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45937.446473842596</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45937.446473842596</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45937.446473842596</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45937.446473842596</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45937.446473842596</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45937.446473842596</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45937.446473842596</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45937.446473842596</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45937.446473842596</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45937.446473842596</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45937.446473842596</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45937.446473842596</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45937.446473842596</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45937.446473842596</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45937.446473842596</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45937.446473842596</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45937.446473842596</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45937.446473842596</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45937.446473842596</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45937.446473842596</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45937.446473842596</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45937.446473842596</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45937.446473842596</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45937.446473842596</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45937.446473842596</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45937.446473842596</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45937.446473842596</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45937.446473842596</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45937.446473842596</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45937.446473842596</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45937.446473842596</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45937.446473842596</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45937.446473842596</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45937.446473842596</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45937.446473842596</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45937.446473842596</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45937.446473842596</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45937.446473842596</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45937.446473842596</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45937.446473842596</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45937.446473842596</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45937.446473842596</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45937.446473842596</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45937.446473842596</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45937.446473842596</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45937.446473842596</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45937.446473842596</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45937.446473842596</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45937.446473842596</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45937.446473842596</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45937.446473842596</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45937.446473842596</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45937.446473842596</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45937.446473842596</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45937.446473842596</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45937.446473842596</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45937.446473842596</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45937.446473842596</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45937.446473842596</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45937.446473842596</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45937.446473842596</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45937.446473842596</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45937.446473842596</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45937.446473842596</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45937.446473842596</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45937.446473842596</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45937.446473842596</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45937.446473842596</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45937.446473842596</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45937.446473842596</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45937.446473842596</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45937.446473842596</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45937.446473842596</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45937.446473842596</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45937.446473842596</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45937.446473842596</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45937.446473842596</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45937.446473842596</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45937.446473842596</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45937.446473842596</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45937.446473842596</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45937.446473842596</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45937.446473842596</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45937.446473842596</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45937.446473842596</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45937.446473842596</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45937.446473842596</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45937.446473842596</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45937.446473842596</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45937.446473842596</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45937.446473842596</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45937.446473842596</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45937.446473842596</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45937.446473842596</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45937.446473842596</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45937.446473842596</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45937.446473842596</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45937.446473842596</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45937.446473842596</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45937.446473842596</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45937.446473842596</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45937.446473842596</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45937.446473842596</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45937.446473842596</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45937.446473842596</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45937.446473842596</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45937.446473842596</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45937.446473842596</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45937.446473842596</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45937.446473842596</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18" t="s">
        <v>18618</v>
      </c>
      <c r="E2" s="18" t="s">
        <v>38964</v>
      </c>
      <c r="F2" s="20">
        <v>45937.441365740742</v>
      </c>
      <c r="G2" s="21">
        <f t="shared" ref="G2:G35" ca="1" si="0">IFERROR(NOW()-F2,"-")</f>
        <v>5.1081018536933698E-3</v>
      </c>
      <c r="H2" s="22">
        <v>45937.424837962964</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45937.446473842596</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45937.446473842596</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45937.446473842596</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45937.446473842596</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45937.446473842596</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45937.446473842596</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45937.446473842596</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45937.446473842596</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45937.446473842596</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45937.446473842596</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45937.446473842596</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45937.446473842596</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45937.446473842596</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45937.446473842596</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45937.446473842596</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45937.446473842596</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45937.446473842596</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45937.446473842596</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45937.446473842596</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45937.446473842596</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45937.446473842596</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45937.446473842596</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45937.446473842596</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45937.446473842596</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45937.446473842596</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45937.446473842596</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45937.446473842596</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45937.446473842596</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45937.446473842596</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45937.446473842596</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45937.446473842596</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45937.446473842596</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45937.446473842596</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45937.446473842596</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45937.446473842596</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45937.446473842596</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45937.446473842596</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45937.446473842596</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45937.446473842596</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45937.446473842596</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45937.446473842596</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45937.446473842596</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45937.446473842596</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45937.446473842596</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45937.446473842596</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45937.446473842596</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45937.446473842596</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45937.446473842596</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45937.446473842596</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45937.446473842596</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45937.446473842596</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45937.446473842596</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45937.446473842596</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45937.446473842596</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45937.446473842596</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45937.446473842596</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45937.446473842596</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45937.446473842596</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45937.446473842596</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45937.446473842596</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45937.446473842596</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45937.446473842596</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45937.446473842596</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45937.446473842596</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45937.446473842596</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45937.446473842596</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45937.446473842596</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45937.446473842596</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45937.446473842596</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45937.446473842596</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45937.446473842596</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45937.446473842596</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45937.446473842596</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45937.446473842596</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45937.446473842596</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45937.446473842596</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45937.446473842596</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45937.446473842596</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45937.446473842596</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45937.446473842596</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45937.446473842596</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45937.446473842596</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45937.446473842596</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45937.446473842596</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45937.446473842596</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45937.446473842596</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45937.446473842596</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45937.446473842596</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45937.446473842596</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45937.446473842596</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45937.446473842596</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45937.446473842596</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45937.446473842596</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45937.446473842596</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45937.446473842596</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45937.446473842596</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45937.446473842596</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45937.446473842596</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45937.446473842596</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45937.446473842596</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45937.446473842596</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45937.446473842596</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45937.446473842596</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45937.446473842596</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45937.446473842596</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45937.446473842596</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45937.446473842596</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45937.446473842596</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45937.446473842596</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45937.446473842596</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45937.446473842596</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45937.446473842596</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45937.446473842596</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45937.446473842596</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45937.446473842596</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45937.446473842596</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45937.446473842596</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45937.446473842596</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45937.446473842596</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45937.446473842596</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45937.446473842596</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45937.446473842596</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45937.446473842596</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45937.446473842596</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45937.446473842596</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45937.446473842596</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45937.446473842596</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45937.446473842596</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45937.446473842596</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45937.446473842596</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45937.446473842596</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45937.446473842596</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45937.446473842596</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45937.446473842596</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45937.446473842596</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45937.446473842596</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45937.446473842596</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45937.446473842596</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45937.446473842596</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45937.446473842596</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45937.446473842596</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45937.446473842596</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45937.446473842596</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45937.446473842596</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45937.446473842596</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45937.446473842596</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45937.446473842596</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45937.446473842596</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45937.446473842596</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45937.446473842596</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45937.446473842596</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45937.446473842596</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45937.446473842596</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45937.446473842596</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45937.446473842596</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45937.446473842596</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45937.446473842596</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45937.446473842596</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45937.446473842596</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45937.446473842596</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45937.446473842596</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45937.446473842596</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45937.446473842596</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45937.446473842596</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45937.446473842596</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45937.446473842596</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45937.446473842596</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45937.446473842596</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45937.446473842596</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45937.446473842596</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45937.446473842596</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45937.446473842596</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45937.446473842596</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45937.446473842596</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45937.446473842596</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45937.446473842596</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45937.446473842596</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45937.446473842596</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45937.446473842596</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45937.446473842596</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45937.446473842596</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45937.446473842596</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45937.446473842596</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45937.446473842596</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45937.446473842596</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45937.446473842596</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45937.446473842596</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45937.446473842596</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45937.446473842596</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45937.446473842596</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45937.446473842596</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45937.446473842596</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45937.446473842596</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45937.446473842596</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45937.446473842596</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45937.446473842596</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45937.446473842596</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45937.446473842596</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45937.446473842596</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45937.446473842596</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45937.446473842596</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45937.446473842596</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45937.446473842596</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45937.446473842596</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45937.446473842596</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45937.446473842596</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45937.446473842596</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45937.446473842596</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45937.446473842596</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45937.446473842596</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45937.446473842596</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45937.446473842596</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45937.446473842596</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45937.446473842596</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45937.446473842596</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45937.446473842596</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45937.446473842596</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45937.446473842596</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45937.446473842596</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45937.446473842596</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45937.446473842596</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45937.446473842596</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45937.446473842596</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45937.446473842596</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45937.446473842596</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45937.446473842596</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45937.446473842596</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45937.446473842596</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45937.446473842596</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45937.446473842596</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45937.446473842596</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45937.446473842596</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45937.446473842596</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45937.446473842596</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45937.446473842596</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45937.446473842596</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45937.446473842596</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45937.446473842596</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45937.446473842596</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45937.446473842596</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45937.446473842596</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45937.446473842596</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45937.446473842596</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45937.446473842596</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45937.446473842596</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45937.446473842596</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45937.446473842596</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45937.446473842596</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45937.446473842596</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45937.446473842596</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45937.446473842596</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45937.446473842596</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45937.446473842596</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45937.446473842596</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45937.446473842596</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45937.446473842596</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45937.446473842596</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45937.446473842596</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45937.446473842596</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45937.446473842596</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45937.446473842596</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45937.446473842596</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45937.446473842596</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45937.446473842596</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45937.446473842596</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45937.446473842596</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45937.446473842596</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45937.446473842596</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45937.446473842596</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45937.446473842596</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45937.446473842596</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45937.446473842596</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45937.446473842596</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45937.446473842596</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45937.446473842596</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45937.446473842596</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45937.446473842596</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45937.446473842596</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45937.446473842596</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45937.446473842596</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45937.446473842596</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45937.446473842596</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45937.446473842596</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45937.446473842596</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45937.446473842596</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45937.446473842596</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45937.446473842596</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45937.446473842596</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45937.446473842596</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45937.446473842596</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45937.446473842596</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45937.446473842596</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45937.446473842596</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45937.446473842596</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45937.446473842596</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45937.446473842596</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45937.446473842596</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45937.446473842596</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45937.446473842596</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45937.446473842596</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45937.446473842596</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45937.446473842596</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45937.446473842596</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45937.446473842596</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45937.446473842596</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45937.446473842596</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45937.446473842596</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45937.446473842596</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45937.446473842596</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45937.446473842596</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45937.446473842596</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45937.446473842596</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45937.446473842596</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45937.446473842596</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45937.446473842596</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45937.446473842596</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45937.446473842596</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45937.446473842596</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45937.446473842596</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45937.446473842596</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45937.446473842596</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45937.446473842596</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45937.446473842596</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45937.446473842596</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45937.446473842596</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45937.446473842596</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45937.446473842596</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45937.446473842596</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45937.446473842596</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45937.446473842596</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45937.446473842596</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45937.446473842596</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45937.446473842596</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45937.446473842596</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45937.446473842596</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45937.446473842596</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45937.446473842596</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45937.446473842596</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45937.446473842596</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45937.446473842596</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45937.446473842596</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45937.446473842596</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45937.446473842596</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45937.446473842596</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45937.446473842596</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45937.446473842596</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45937.446473842596</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45937.446473842596</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45937.446473842596</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45937.446473842596</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45937.446473842596</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45937.446473842596</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45937.446473842596</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45937.446473842596</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45937.446473842596</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45937.446473842596</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45937.446473842596</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45937.446473842596</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45937.446473842596</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45937.446473842596</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45937.446473842596</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45937.446473842596</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45937.446473842596</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45937.446473842596</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45937.446473842596</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45937.446473842596</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45937.446473842596</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45937.446473842596</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45937.446473842596</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45937.446473842596</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45937.446473842596</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45937.446473842596</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45937.446473842596</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45937.446473842596</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45937.446473842596</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45937.446473842596</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45937.446473842596</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45937.446473842596</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45937.446473842596</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45937.446473842596</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45937.446473842596</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45937.446473842596</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45937.446473842596</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45937.446473842596</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45937.446473842596</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45937.446473842596</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45937.446473842596</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45937.446473842596</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45937.446473842596</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45937.446473842596</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45937.446473842596</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45937.446473842596</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45937.446473842596</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45937.446473842596</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45937.446473842596</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45937.446473842596</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45937.446473842596</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45937.446473842596</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45937.446473842596</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45937.446473842596</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45937.446473842596</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45937.446473842596</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45937.446473842596</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45937.446473842596</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45937.446473842596</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45937.446473842596</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45937.446473842596</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45937.446473842596</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45937.446473842596</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45937.446473842596</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45937.446473842596</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45937.446473842596</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45937.446473842596</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45937.446473842596</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45937.446473842596</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45937.446473842596</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45937.446473842596</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45937.446473842596</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45937.446473842596</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45937.446473842596</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45937.446473842596</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45937.446473842596</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45937.446473842596</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45937.446473842596</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45937.446473842596</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45937.446473842596</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45937.446473842596</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45937.446473842596</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45937.446473842596</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45937.446473842596</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45937.446473842596</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45937.446473842596</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45937.446473842596</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45937.446473842596</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45937.446473842596</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45937.446473842596</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45937.446473842596</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45937.446473842596</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45937.446473842596</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45937.446473842596</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45937.446473842596</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45937.446473842596</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45937.446473842596</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45937.446473842596</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45937.446473842596</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45937.446473842596</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45937.446473842596</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45937.446473842596</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45937.446473842596</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45937.446473842596</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45937.446473842596</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45937.446473842596</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45937.446473842596</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45937.446473842596</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45937.446473842596</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45937.446473842596</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45937.446473842596</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45937.446473842596</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45937.446473842596</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45937.446473842596</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45937.446473842596</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45937.446473842596</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45937.446473842596</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45937.446473842596</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45937.446473842596</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45937.446473842596</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45937.446473842596</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45937.446473842596</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45937.446473842596</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45937.446473842596</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45937.446473842596</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45937.446473842596</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45937.446473842596</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45937.446473842596</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45937.446473842596</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45937.446473842596</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45937.446473842596</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45937.446473842596</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45937.446473842596</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45937.446473842596</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45937.446473842596</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45937.446473842596</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45937.446473842596</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45937.446473842596</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45937.446473842596</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45937.446473842596</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45937.446473842596</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45937.446473842596</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45937.446473842596</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45937.446473842596</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45937.446473842596</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45937.446473842596</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45937.446473842596</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45937.446473842596</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45937.446473842596</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45937.446473842596</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45937.446473842596</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45937.446473842596</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45937.446473842596</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45937.446473842596</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45937.446473842596</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45937.446473842596</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45937.446473842596</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45937.446473842596</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45937.446473842596</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45937.446473842596</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45937.446473842596</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45937.446473842596</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45937.446473842596</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45937.446473842596</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45937.446473842596</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45937.446473842596</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45937.446473842596</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45937.446473842596</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45937.446473842596</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45937.446473842596</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45937.446473842596</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45937.446473842596</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45937.446473842596</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45937.446473842596</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45937.446473842596</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45937.446473842596</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45937.446473842596</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45937.446473842596</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45937.446473842596</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45937.446473842596</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45937.446473842596</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45937.446473842596</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45937.446473842596</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45937.446473842596</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45937.446473842596</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45937.446473842596</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45937.446473842596</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45937.446473842596</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45937.446473842596</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45937.446473842596</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45937.446473842596</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45937.446473842596</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45937.446473842596</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45937.446473842596</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45937.446473842596</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45937.446473842596</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45937.446473842596</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45937.446473842596</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45937.446473842596</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45937.446473842596</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45937.446473842596</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45937.446473842596</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45937.446473842596</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45937.446473842596</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45937.446473842596</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45937.446473842596</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45937.446473842596</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45937.446473842596</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45937.446473842596</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45937.446473842596</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45937.446473842596</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45937.446473842596</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45937.446473842596</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45937.446473842596</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45937.446473842596</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45937.446473842596</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45937.446473842596</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45937.446473842596</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45937.446473842596</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45937.446473842596</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45937.446473842596</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45937.446473842596</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45937.446473842596</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45937.446473842596</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45937.446473842596</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45937.446473842596</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45937.446473842596</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45937.446473842596</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45937.446473842596</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45937.446473842596</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45937.446473842596</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45937.446473842596</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45937.446473842596</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45937.446473842596</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45937.446473842596</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45937.446473842596</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45937.446473842596</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45937.446473842596</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45937.446473842596</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45937.446473842596</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45937.446473842596</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45937.446473842596</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45937.446473842596</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45937.446473842596</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45937.446473842596</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45937.446473842596</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45937.446473842596</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45937.446473842596</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45937.446473842596</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45937.446473842596</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45937.446473842596</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45937.446473842596</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45937.446473842596</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45937.446473842596</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45937.446473842596</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45937.446473842596</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45937.446473842596</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45937.446473842596</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45937.446473842596</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45937.446473842596</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45937.446473842596</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45937.446473842596</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45937.446473842596</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45937.446473842596</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45937.446473842596</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45937.446473842596</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45937.446473842596</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45937.446473842596</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45937.446473842596</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45937.446473842596</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45937.446473842596</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45937.446473842596</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45937.446473842596</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45937.446473842596</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45937.446473842596</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45937.446473842596</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45937.446473842596</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45937.446473842596</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45937.446473842596</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45937.446473842596</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45937.446473842596</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45937.446473842596</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45937.446473842596</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45937.446473842596</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45937.446473842596</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45937.446473842596</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45937.446473842596</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45937.446473842596</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45937.446473842596</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45937.446473842596</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45937.446473842596</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45937.446473842596</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45937.446473842596</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45937.446473842596</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45937.446473842596</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45937.446473842596</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45937.446473842596</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45937.446473842596</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45937.446473842596</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45937.446473842596</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45937.446473842596</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45937.446473842596</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45937.446473842596</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45937.446473842596</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45937.446473842596</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45937.446473842596</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45937.446473842596</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45937.446473842596</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45937.446473842596</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45937.446473842596</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45937.446473842596</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45937.446473842596</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45937.446473842596</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45937.446473842596</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45937.446473842596</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45937.446473842596</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45937.446473842596</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45937.446473842596</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45937.446473842596</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45937.446473842596</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45937.446473842596</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45937.446473842596</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45937.446473842596</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45937.446473842596</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45937.446473842596</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45937.446473842596</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45937.446473842596</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45937.446473842596</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45937.446473842596</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45937.446473842596</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45937.446473842596</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45937.446473842596</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45937.446473842596</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45937.446473842596</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45937.446473842596</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45937.446473842596</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45937.446473842596</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45937.446473842596</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45937.446473842596</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45937.446473842596</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45937.446473842596</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45937.446473842596</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45937.446473842596</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45937.446473842596</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45937.446473842596</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45937.446473842596</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45937.446473842596</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45937.446473842596</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45937.446473842596</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45937.446473842596</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45937.446473842596</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45937.446473842596</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45937.446473842596</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45937.446473842596</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45937.446473842596</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45937.446473842596</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45937.446473842596</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45937.446473842596</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45937.446473842596</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45937.446473842596</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45937.446473842596</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45937.446473842596</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45937.446473842596</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45937.446473842596</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45937.446473842596</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45937.446473842596</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45937.446473842596</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45937.446473842596</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45937.446473842596</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45937.446473842596</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45937.446473842596</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45937.446473842596</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45937.446473842596</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45937.446473842596</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45937.446473842596</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45937.446473842596</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45937.446473842596</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45937.446473842596</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45937.446473842596</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45937.446473842596</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45937.446473842596</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45937.446473842596</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45937.446473842596</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45937.446473842596</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45937.446473842596</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45937.446473842596</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45937.446473842596</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45937.446473842596</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45937.446473842596</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45937.446473842596</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45937.446473842596</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45937.446473842596</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45937.446473842596</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45937.446473842596</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45937.446473842596</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45937.446473842596</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45937.446473842596</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45937.446473842596</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45937.446473842596</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45937.446473842596</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45937.446473842596</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45937.446473842596</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45937.446473842596</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45937.446473842596</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45937.446473842596</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45937.446473842596</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45937.446473842596</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45937.446473842596</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45937.446473842596</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45937.446473842596</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45937.446473842596</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45937.446473842596</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45937.446473842596</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45937.446473842596</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45937.446473842596</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45937.446473842596</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45937.446473842596</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45937.446473842596</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45937.446473842596</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45937.446473842596</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45937.446473842596</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45937.446473842596</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45937.446473842596</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45937.446473842596</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45937.446473842596</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45937.446473842596</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45937.446473842596</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45937.446473842596</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45937.446473842596</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45937.446473842596</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45937.446473842596</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45937.446473842596</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45937.446473842596</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45937.446473842596</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45937.446473842596</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45937.446473842596</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45937.446473842596</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45937.446473842596</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45937.446473842596</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45937.446473842596</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45937.446473842596</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45937.446473842596</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45937.446473842596</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45937.446473842596</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45937.446473842596</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45937.446473842596</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45937.446473842596</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45937.446473842596</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45937.446473842596</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45937.446473842596</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45937.446473842596</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45937.446473842596</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45937.446473842596</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45937.446473842596</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45937.446473842596</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45937.446473842596</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45937.446473842596</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45937.446473842596</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45937.446473842596</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45937.446473842596</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45937.446473842596</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45937.446473842596</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45937.446473842596</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45937.446473842596</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45937.446473842596</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45937.446473842596</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45937.446473842596</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45937.446473842596</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45937.446473842596</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45937.446473842596</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45937.446473842596</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45937.446473842596</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45937.446473842596</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45937.446473842596</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45937.446473842596</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45937.446473842596</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45937.446473842596</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45937.446473842596</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45937.446473842596</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45937.446473842596</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45937.446473842596</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45937.446473842596</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45937.446473842596</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45937.446473842596</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45937.446473842596</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45937.446473842596</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45937.446473842596</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45937.446473842596</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45937.446473842596</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45937.446473842596</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45937.446473842596</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45937.446473842596</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45937.446473842596</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45937.446473842596</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45937.446473842596</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45937.446473842596</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45937.446473842596</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45937.446473842596</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45937.446473842596</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45937.446473842596</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45937.446473842596</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45937.446473842596</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45937.446473842596</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45937.446473842596</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45937.446473842596</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45937.446473842596</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45937.446473842596</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45937.446473842596</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45937.446473842596</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45937.446473842596</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45937.446473842596</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45937.446473842596</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45937.446473842596</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45937.446473842596</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45937.446473842596</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45937.446473842596</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45937.446473842596</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45937.446473842596</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45937.446473842596</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45937.446473842596</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45937.446473842596</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45937.446473842596</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45937.446473842596</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45937.446473842596</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45937.446473842596</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45937.446473842596</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45937.446473842596</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45937.446473842596</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45937.446473842596</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45937.446473842596</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45937.446473842596</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45937.446473842596</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45937.446473842596</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45937.446473842596</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45937.446473842596</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45937.446473842596</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45937.446473842596</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45937.446473842596</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45937.446473842596</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45937.446473842596</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45937.446473842596</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45937.446473842596</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45937.446473842596</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45937.446473842596</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45937.446473842596</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45937.446473842596</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45937.446473842596</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45937.446473842596</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45937.446473842596</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45937.446473842596</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45937.446473842596</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45937.446473842596</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45937.446473842596</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45937.446473842596</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45937.446473842596</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45937.446473842596</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45937.446473842596</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45937.446473842596</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45937.446473842596</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45937.446473842596</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45937.446473842596</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45937.446473842596</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45937.446473842596</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45937.446473842596</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45937.446473842596</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45937.446473842596</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45937.446473842596</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45937.446473842596</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45937.446473842596</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45937.446473842596</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45937.446473842596</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45937.446473842596</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45937.446473842596</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45937.446473842596</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45937.446473842596</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45937.446473842596</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45937.446473842596</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45937.446473842596</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45937.446473842596</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45937.446473842596</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45937.446473842596</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45937.446473842596</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45937.446473842596</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45937.446473842596</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45937.446473842596</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45937.446473842596</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45937.446473842596</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45937.446473842596</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45937.446473842596</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45937.446473842596</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45937.446473842596</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45937.446473842596</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45937.446473842596</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45937.446473842596</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45937.446473842596</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45937.446473842596</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45937.446473842596</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45937.446473842596</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45937.446473842596</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45937.446473842596</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45937.446473842596</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45937.446473842596</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45937.446473842596</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45937.446473842596</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45937.446473842596</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45937.446473842596</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45937.446473842596</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45937.446473842596</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45937.446473842596</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45937.446473842596</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45937.446473842596</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45937.446473842596</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45937.446473842596</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45937.446473842596</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45937.446473842596</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45937.446473842596</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45937.446473842596</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45937.446473842596</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45937.446473842596</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45937.446473842596</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45937.446473842596</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45937.446473842596</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45937.446473842596</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45937.446473842596</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45937.446473842596</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45937.446473842596</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45937.446473842596</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45937.446473842596</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45937.446473842596</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45937.446473842596</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45937.446473842596</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45937.446473842596</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45937.446473842596</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45937.446473842596</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45937.446473842596</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45937.446473842596</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45937.446473842596</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45937.446473842596</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45937.446473842596</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45937.446473842596</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45937.446473842596</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45937.446473842596</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45937.446473842596</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45937.446473842596</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45937.446473842596</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45937.446473842596</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45937.446473842596</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45937.446473842596</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45937.446473842596</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45937.446473842596</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45937.446473842596</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45937.446473842596</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45937.446473842596</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45937.446473842596</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45937.446473842596</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45937.446473842596</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45937.446473842596</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45937.446473842596</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45937.446473842596</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45937.446473842596</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45937.446473842596</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45937.446473842596</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45937.446473842596</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45937.446473842596</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45937.446473842596</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45937.446473842596</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45937.446473842596</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45937.446473842596</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45937.446473842596</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45937.446473842596</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45937.446473842596</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45937.446473842596</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45937.446473842596</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45937.446473842596</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45937.446473842596</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45937.446473842596</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45937.446473842596</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45937.446473842596</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45937.446473842596</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45937.446473842596</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45937.446473842596</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45937.446473842596</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45937.446473842596</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45937.446473842596</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45937.446473842596</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45937.446473842596</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45937.446473842596</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45937.446473842596</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45937.446473842596</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45937.446473842596</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45937.446473842596</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45937.446473842596</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45937.446473842596</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45937.446473842596</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45937.446473842596</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45937.446473842596</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45937.446473842596</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45937.446473842596</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45937.446473842596</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45937.446473842596</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45937.446473842596</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45937.446473842596</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45937.446473842596</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45937.446473842596</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45937.446473842596</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45937.446473842596</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45937.446473842596</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45937.446473842596</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45937.446473842596</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45937.446473842596</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45937.446473842596</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45937.446473842596</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45937.446473842596</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45937.446473842596</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45937.446473842596</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45937.446473842596</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45937.446473842596</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45937.446473842596</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45937.446473842596</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45937.446473842596</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45937.446473842596</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45937.446473842596</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45937.446473842596</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45937.446473842596</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45937.446473842596</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45937.446473842596</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45937.446473842596</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45937.446473842596</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45937.446473842596</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45937.446473842596</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45937.446473842596</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45937.446473842596</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45937.446473842596</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45937.446473842596</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45937.446473842596</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45937.446473842596</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45937.446473842596</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45937.446473842596</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45937.446473842596</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45937.446473842596</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45937.446473842596</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45937.446473842596</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45937.446473842596</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45937.446473842596</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45937.446473842596</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45937.446473842596</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45937.446473842596</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45937.446473842596</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45937.446473842596</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45937.446473842596</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45937.446473842596</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45937.446473842596</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45937.446473842596</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45937.446473842596</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45937.446473842596</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45937.446473842596</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45937.446473842596</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45937.446473842596</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45937.446473842596</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45937.446473842596</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45937.446473842596</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45937.446473842596</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45937.446473842596</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45937.446473842596</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45937.446473842596</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45937.446473842596</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45937.446473842596</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45937.446473842596</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45937.446473842596</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45937.446473842596</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45937.446473842596</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45937.446473842596</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45937.446473842596</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45937.446473842596</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45937.446473842596</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45937.446473842596</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45937.446473842596</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45937.446473842596</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45937.446473842596</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45937.446473842596</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45937.446473842596</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45937.446473842596</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45937.446473842596</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45937.446473842596</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45937.446473842596</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45937.446473842596</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45937.446473842596</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45937.446473842596</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45937.446473842596</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45937.446473842596</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45937.446473842596</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45937.446473842596</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45937.446473842596</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45937.446473842596</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45937.446473842596</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45937.446473842596</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45937.446473842596</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45937.446473842596</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45937.446473842596</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45937.446473842596</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45937.446473842596</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45937.446473842596</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45937.446473842596</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45937.446473842596</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45937.446473842596</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45937.446473842596</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45937.446473842596</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45937.446473842596</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45937.446473842596</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45937.446473842596</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45937.446473842596</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45937.446473842596</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45937.446473842596</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45937.446473842596</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45937.446473842596</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45937.446473842596</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45937.446473842596</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45937.446473842596</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45937.446473842596</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45937.446473842596</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45937.446473842596</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45937.446473842596</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45937.446473842596</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45937.446473842596</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45937.446473842596</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45937.446473842596</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45937.446473842596</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45937.446473842596</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45937.446473842596</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45937.446473842596</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45937.446473842596</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45937.446473842596</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45937.446473842596</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45937.446473842596</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45937.446473842596</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45937.446473842596</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45937.446473842596</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45937.446473842596</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45937.446473842596</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45937.446473842596</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45937.446473842596</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45937.446473842596</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45937.446473842596</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45937.446473842596</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45937.446473842596</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45937.446473842596</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45937.446473842596</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45937.446473842596</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45937.446473842596</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45937.446473842596</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45937.446473842596</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45937.446473842596</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45937.446473842596</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45937.446473842596</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233.96575624999969</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2.2895293981491704</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0.68200625000463333</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0.2661381944490131</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0.23258495370828314</v>
      </c>
      <c r="H6" s="143">
        <v>45937.208043981482</v>
      </c>
      <c r="I6" s="139" t="str">
        <f>IFERROR(VLOOKUP(D6,DB!A:F,6,0),"")</f>
        <v>SCECO</v>
      </c>
      <c r="J6" s="139" t="str">
        <f>IFERROR(VLOOKUP(D6,DB!A:G,7,0),"")</f>
        <v>In progress</v>
      </c>
      <c r="K6" s="146" t="s">
        <v>39069</v>
      </c>
      <c r="L6" s="141" t="str">
        <f>IFERROR(VLOOKUP(D6,DB!A:I,9,0),"")</f>
        <v>Latis</v>
      </c>
    </row>
    <row r="7" spans="1:16" ht="15" customHeight="1">
      <c r="A7" s="139" t="s">
        <v>39070</v>
      </c>
      <c r="B7" s="139" t="str">
        <f>IFERROR(VLOOKUP(D7,DB!A:K,11,0),"")</f>
        <v>R4</v>
      </c>
      <c r="C7" s="140">
        <v>1</v>
      </c>
      <c r="D7" s="141" t="s">
        <v>36850</v>
      </c>
      <c r="E7" s="142" t="s">
        <v>38964</v>
      </c>
      <c r="F7" s="143"/>
      <c r="G7" s="144">
        <f ca="1">IFERROR(NOW()-F7,"")</f>
        <v>45937.446473842596</v>
      </c>
      <c r="H7" s="143">
        <v>45937.242268518516</v>
      </c>
      <c r="I7" s="139" t="str">
        <f>IFERROR(VLOOKUP(D7,DB!A:F,6,0),"")</f>
        <v>SCECO</v>
      </c>
      <c r="J7" s="139" t="str">
        <f>IFERROR(VLOOKUP(D7,DB!A:G,7,0),"")</f>
        <v>Dead</v>
      </c>
      <c r="K7" s="146" t="s">
        <v>39067</v>
      </c>
      <c r="L7" s="141" t="str">
        <f>IFERROR(VLOOKUP(D7,DB!A:I,9,0),"")</f>
        <v>Latis</v>
      </c>
    </row>
    <row r="8" spans="1:16" ht="15" customHeight="1">
      <c r="A8" s="139" t="s">
        <v>39071</v>
      </c>
      <c r="B8" s="139" t="str">
        <f>IFERROR(VLOOKUP(D8,DB!A:K,11,0),"")</f>
        <v>R4</v>
      </c>
      <c r="C8" s="140">
        <v>1</v>
      </c>
      <c r="D8" s="141" t="s">
        <v>36759</v>
      </c>
      <c r="E8" s="142" t="s">
        <v>39047</v>
      </c>
      <c r="F8" s="143">
        <v>45937.32916666667</v>
      </c>
      <c r="G8" s="144">
        <f ca="1">IFERROR(NOW()-F8,"")</f>
        <v>0.11730717592581641</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45937.446473842596</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45937.446473842596</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45937.446473842596</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45937.446473842596</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45937.446473842596</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45937.446473842596</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45937.446473842596</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45937.446473842596</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45937.446473842596</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45937.446473842596</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45937.446473842596</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45937.446473842596</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45937.446473842596</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45937.446473842596</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45937.446473842596</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45937.446473842596</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45937.446473842596</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45937.446473842596</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45937.446473842596</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45937.446473842596</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45937.446473842596</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45937.446473842596</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45937.446473842596</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45937.446473842596</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45937.446473842596</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45937.446473842596</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45937.446473842596</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45937.446473842596</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45937.446473842596</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45937.446473842596</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45937.446473842596</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45937.446473842596</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45937.446473842596</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45937.446473842596</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45937.446473842596</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45937.446473842596</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45937.446473842596</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45937.446473842596</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45937.446473842596</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45937.446473842596</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45937.446473842596</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45937.446473842596</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45937.446473842596</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45937.446473842596</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45937.446473842596</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45937.446473842596</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45937.446473842596</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45937.446473842596</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45937.446473842596</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45937.446473842596</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45937.446473842596</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45937.446473842596</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45937.446473842596</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45937.446473842596</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45937.446473842596</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45937.446473842596</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45937.446473842596</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45937.446473842596</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45937.446473842596</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45937.446473842596</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45937.446473842596</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45937.446473842596</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45937.446473842596</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45937.446473842596</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45937.446473842596</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45937.446473842596</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45937.446473842596</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45937.446473842596</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45937.446473842596</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45937.446473842596</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45937.446473842596</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45937.446473842596</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45937.446473842596</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45937.446473842596</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45937.446473842596</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45937.446473842596</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45937.446473842596</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45937.446473842596</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45937.446473842596</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45937.446473842596</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45937.446473842596</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45937.446473842596</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45937.446473842596</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45937.446473842596</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45937.446473842596</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45937.446473842596</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45937.446473842596</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45937.446473842596</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45937.446473842596</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45937.446473842596</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45937.446473842596</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45937.446473842596</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45937.446473842596</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45937.446473842596</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45937.446473842596</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45937.446473842596</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45937.446473842596</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45937.446473842596</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45937.446473842596</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45937.446473842596</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45937.446473842596</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45937.446473842596</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45937.446473842596</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45937.446473842596</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45937.446473842596</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45937.446473842596</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45937.446473842596</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45937.446473842596</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45937.446473842596</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45937.446473842596</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45937.446473842596</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45937.446473842596</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45937.446473842596</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45937.446473842596</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45937.446473842596</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45937.446473842596</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45937.446473842596</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45937.446473842596</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45937.446473842596</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45937.446473842596</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45937.446473842596</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45937.446473842596</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45937.446473842596</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45937.446473842596</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45937.446473842596</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45937.446473842596</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45937.446473842596</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45937.446473842596</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45937.446473842596</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45937.446473842596</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45937.446473842596</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45937.446473842596</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45937.446473842596</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45937.446473842596</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45937.446473842596</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45937.446473842596</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45937.446473842596</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45937.446473842596</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45937.446473842596</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45937.446473842596</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45937.446473842596</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45937.446473842596</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45937.446473842596</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45937.446473842596</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45937.446473842596</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45937.446473842596</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45937.446473842596</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45937.446473842596</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45937.446473842596</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45937.446473842596</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45937.446473842596</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45937.446473842596</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45937.446473842596</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45937.446473842596</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45937.446473842596</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45937.446473842596</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45937.446473842596</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45937.446473842596</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45937.446473842596</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45937.446473842596</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45937.446473842596</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45937.446473842596</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45937.446473842596</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45937.446473842596</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45937.446473842596</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45937.446473842596</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45937.446473842596</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45937.446473842596</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45937.446473842596</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45937.446473842596</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45937.446473842596</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45937.446473842596</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45937.446473842596</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45937.446473842596</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45937.446473842596</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45937.446473842596</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45937.446473842596</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45937.446473842596</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45937.446473842596</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45937.446473842596</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45937.446473842596</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45937.446473842596</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45937.446473842596</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45937.446473842596</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45937.446473842596</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45937.446473842596</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45937.446473842596</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45937.446473842596</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45937.446473842596</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45937.446473842596</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45937.446473842596</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45937.446473842596</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45937.446473842596</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45937.446473842596</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45937.446473842596</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45937.446473842596</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45937.446473842596</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45937.446473842596</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45937.446473842596</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45937.446473842596</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45937.446473842596</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45937.446473842596</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45937.446473842596</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45937.446473842596</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45937.446473842596</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45937.446473842596</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45937.446473842596</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45937.446473842596</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45937.446473842596</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45937.446473842596</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45937.446473842596</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45937.446473842596</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45937.446473842596</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45937.446473842596</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45937.446473842596</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45937.446473842596</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45937.446473842596</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45937.446473842596</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45937.446473842596</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45937.446473842596</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45937.446473842596</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45937.446473842596</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45937.446473842596</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45937.446473842596</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45937.446473842596</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45937.446473842596</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45937.446473842596</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45937.446473842596</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45937.446473842596</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45937.446473842596</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45937.446473842596</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45937.446473842596</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45937.446473842596</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45937.446473842596</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45937.446473842596</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45937.446473842596</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45937.446473842596</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45937.446473842596</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45937.446473842596</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45937.446473842596</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45937.446473842596</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45937.446473842596</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45937.446473842596</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45937.446473842596</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45937.446473842596</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45937.446473842596</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45937.446473842596</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45937.446473842596</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45937.446473842596</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45937.446473842596</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45937.446473842596</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45937.446473842596</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45937.446473842596</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45937.446473842596</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45937.446473842596</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45937.446473842596</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45937.446473842596</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45937.446473842596</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45937.446473842596</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45937.446473842596</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45937.446473842596</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45937.446473842596</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45937.446473842596</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45937.446473842596</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45937.446473842596</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45937.446473842596</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45937.446473842596</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45937.446473842596</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45937.446473842596</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45937.446473842596</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45937.446473842596</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45937.446473842596</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45937.446473842596</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45937.446473842596</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45937.446473842596</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45937.446473842596</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45937.446473842596</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45937.446473842596</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45937.446473842596</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45937.446473842596</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45937.446473842596</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45937.446473842596</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45937.446473842596</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45937.446473842596</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45937.446473842596</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45937.446473842596</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45937.446473842596</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45937.446473842596</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45937.446473842596</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45937.446473842596</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45937.446473842596</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45937.446473842596</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45937.446473842596</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45937.446473842596</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45937.446473842596</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45937.446473842596</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45937.446473842596</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45937.446473842596</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45937.446473842596</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45937.446473842596</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45937.446473842596</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45937.446473842596</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45937.446473842596</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45937.446473842596</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45937.446473842596</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45937.446473842596</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45937.446473842596</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45937.446473842596</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45937.446473842596</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45937.446473842596</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45937.446473842596</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45937.446473842596</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45937.446473842596</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45937.446473842596</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45937.446473842596</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45937.446473842596</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45937.446473842596</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45937.446473842596</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45937.446473842596</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45937.446473842596</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45937.446473842596</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45937.446473842596</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45937.446473842596</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45937.446473842596</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45937.446473842596</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45937.446473842596</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45937.446473842596</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45937.446473842596</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45937.446473842596</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45937.446473842596</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45937.446473842596</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45937.446473842596</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45937.446473842596</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45937.446473842596</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45937.446473842596</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45937.446473842596</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45937.446473842596</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45937.446473842596</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45937.446473842596</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45937.446473842596</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45937.446473842596</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45937.446473842596</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45937.446473842596</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45937.446473842596</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45937.446473842596</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45937.446473842596</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45937.446473842596</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45937.446473842596</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45937.446473842596</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45937.446473842596</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45937.446473842596</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45937.446473842596</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45937.446473842596</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45937.446473842596</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45937.446473842596</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45937.446473842596</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45937.446473842596</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45937.446473842596</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45937.446473842596</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45937.446473842596</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45937.446473842596</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45937.446473842596</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45937.446473842596</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45937.446473842596</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45937.446473842596</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45937.446473842596</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45937.446473842596</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45937.446473842596</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45937.446473842596</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45937.446473842596</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45937.446473842596</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45937.446473842596</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45937.446473842596</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45937.446473842596</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45937.446473842596</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45937.446473842596</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45937.446473842596</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45937.446473842596</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45937.446473842596</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45937.446473842596</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45937.446473842596</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45937.446473842596</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45937.446473842596</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45937.446473842596</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45937.446473842596</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45937.446473842596</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45937.446473842596</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45937.446473842596</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45937.446473842596</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45937.446473842596</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45937.446473842596</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45937.446473842596</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45937.446473842596</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45937.446473842596</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45937.446473842596</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45937.446473842596</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45937.446473842596</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45937.446473842596</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45937.446473842596</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45937.446473842596</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45937.446473842596</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45937.446473842596</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45937.446473842596</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45937.446473842596</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45937.446473842596</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45937.446473842596</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45937.446473842596</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45937.446473842596</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45937.446473842596</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45937.446473842596</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45937.446473842596</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45937.446473842596</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45937.446473842596</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45937.446473842596</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45937.446473842596</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45937.446473842596</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45937.446473842596</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45937.446473842596</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45937.446473842596</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45937.446473842596</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45937.446473842596</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45937.446473842596</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45937.446473842596</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45937.446473842596</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45937.446473842596</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45937.446473842596</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45937.446473842596</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45937.446473842596</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45937.446473842596</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45937.446473842596</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45937.446473842596</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45937.446473842596</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45937.446473842596</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45937.446473842596</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45937.446473842596</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45937.446473842596</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45937.446473842596</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45937.446473842596</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45937.446473842596</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45937.446473842596</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45937.446473842596</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45937.446473842596</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45937.446473842596</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45937.446473842596</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45937.446473842596</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45937.446473842596</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45937.446473842596</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45937.446473842596</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45937.446473842596</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45937.446473842596</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45937.446473842596</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45937.446473842596</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45937.446473842596</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45937.446473842596</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45937.446473842596</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45937.446473842596</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45937.446473842596</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45937.446473842596</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45937.446473842596</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45937.446473842596</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45937.446473842596</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45937.446473842596</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45937.446473842596</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45937.446473842596</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45937.446473842596</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45937.446473842596</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45937.446473842596</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45937.446473842596</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45937.446473842596</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45937.446473842596</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45937.446473842596</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45937.446473842596</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45937.446473842596</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45937.446473842596</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45937.446473842596</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39072</v>
      </c>
      <c r="B2" s="37" t="str">
        <f>IFERROR(VLOOKUP(D2,DB!A:K,11,0),"")</f>
        <v>R5</v>
      </c>
      <c r="C2" s="37">
        <v>3</v>
      </c>
      <c r="D2" s="37" t="s">
        <v>36000</v>
      </c>
      <c r="E2" s="37" t="s">
        <v>38964</v>
      </c>
      <c r="F2" s="38">
        <v>45891.832060185188</v>
      </c>
      <c r="G2" s="39">
        <f t="shared" ref="G2" ca="1" si="0">IFERROR(NOW()-F2,"-")</f>
        <v>45.614413657407567</v>
      </c>
      <c r="H2" s="38">
        <v>45891.790393518517</v>
      </c>
      <c r="I2" s="37" t="str">
        <f>IFERROR(VLOOKUP(D2,DB!A:F,6,0),"")</f>
        <v>Generator-SG</v>
      </c>
      <c r="J2" s="37" t="str">
        <f>IFERROR(VLOOKUP(D2,DB!A:G,7,0),"")</f>
        <v>Vandalized</v>
      </c>
      <c r="K2" s="37" t="s">
        <v>39073</v>
      </c>
      <c r="L2" s="37" t="str">
        <f>IFERROR(VLOOKUP(D2,DB!A:I,9,0),"")</f>
        <v>Latis</v>
      </c>
      <c r="M2" s="135"/>
    </row>
    <row r="3" spans="1:13" ht="30.75">
      <c r="A3" s="37" t="s">
        <v>39074</v>
      </c>
      <c r="B3" s="37" t="str">
        <f>IFERROR(VLOOKUP(D3,DB!A:K,11,0),"")</f>
        <v>R5</v>
      </c>
      <c r="C3" s="37">
        <v>1</v>
      </c>
      <c r="D3" s="37" t="s">
        <v>31295</v>
      </c>
      <c r="E3" s="37" t="s">
        <v>39047</v>
      </c>
      <c r="F3" s="38">
        <v>45926.188877314817</v>
      </c>
      <c r="G3" s="39">
        <f ca="1">IFERROR(NOW()-F3,"-")</f>
        <v>11.257596527779242</v>
      </c>
      <c r="H3" s="38">
        <v>45926.158159722225</v>
      </c>
      <c r="I3" s="37" t="str">
        <f>IFERROR(VLOOKUP(D3,DB!A:F,6,0),"")</f>
        <v>SCECO</v>
      </c>
      <c r="J3" s="37" t="str">
        <f>IFERROR(VLOOKUP(D3,DB!A:G,7,0),"")</f>
        <v>Good</v>
      </c>
      <c r="K3" s="37" t="s">
        <v>39075</v>
      </c>
      <c r="L3" s="37" t="str">
        <f>IFERROR(VLOOKUP(D3,DB!A:I,9,0),"")</f>
        <v>Latis</v>
      </c>
      <c r="M3" s="135"/>
    </row>
    <row r="4" spans="1:13" ht="15">
      <c r="A4" s="37" t="s">
        <v>39076</v>
      </c>
      <c r="B4" s="37" t="str">
        <f>IFERROR(VLOOKUP(D4,DB!A:K,11,0),"")</f>
        <v>R5</v>
      </c>
      <c r="C4" s="37">
        <v>2</v>
      </c>
      <c r="D4" s="37" t="s">
        <v>37362</v>
      </c>
      <c r="E4" s="37" t="s">
        <v>39047</v>
      </c>
      <c r="F4" s="38">
        <v>45937.405081018522</v>
      </c>
      <c r="G4" s="39">
        <f ca="1">IFERROR(NOW()-F4,"-")</f>
        <v>4.1392824074137025E-2</v>
      </c>
      <c r="H4" s="38">
        <v>45937.391967592594</v>
      </c>
      <c r="I4" s="37" t="str">
        <f>IFERROR(VLOOKUP(D4,DB!A:F,6,0),"")</f>
        <v>Generator-SG</v>
      </c>
      <c r="J4" s="37" t="str">
        <f>IFERROR(VLOOKUP(D4,DB!A:G,7,0),"")</f>
        <v>Vandalized</v>
      </c>
      <c r="K4" s="37" t="s">
        <v>39077</v>
      </c>
      <c r="L4" s="37" t="str">
        <f>IFERROR(VLOOKUP(D4,DB!A:I,9,0),"")</f>
        <v>Latis</v>
      </c>
      <c r="M4" s="135"/>
    </row>
    <row r="5" spans="1:13" ht="15">
      <c r="A5" s="37" t="s">
        <v>39078</v>
      </c>
      <c r="B5" s="37" t="str">
        <f>IFERROR(VLOOKUP(D5,DB!A:K,11,0),"")</f>
        <v>R5</v>
      </c>
      <c r="C5" s="37">
        <v>3</v>
      </c>
      <c r="D5" s="37" t="s">
        <v>38266</v>
      </c>
      <c r="E5" s="37" t="s">
        <v>38964</v>
      </c>
      <c r="F5" s="38">
        <v>45937.424930555557</v>
      </c>
      <c r="G5" s="39">
        <f ca="1">IFERROR(NOW()-F5,"-")</f>
        <v>2.1543287039094139E-2</v>
      </c>
      <c r="H5" s="38">
        <v>45937.414733796293</v>
      </c>
      <c r="I5" s="37" t="str">
        <f>IFERROR(VLOOKUP(D5,DB!A:F,6,0),"")</f>
        <v>SCECO</v>
      </c>
      <c r="J5" s="37" t="str">
        <f>IFERROR(VLOOKUP(D5,DB!A:G,7,0),"")</f>
        <v>Haj Removal</v>
      </c>
      <c r="K5" s="37" t="s">
        <v>39079</v>
      </c>
      <c r="L5" s="37" t="str">
        <f>IFERROR(VLOOKUP(D5,DB!A:I,9,0),"")</f>
        <v>Latis</v>
      </c>
      <c r="M5" s="135"/>
    </row>
    <row r="6" spans="1:13" ht="15">
      <c r="A6" s="37"/>
      <c r="B6" s="37" t="str">
        <f>IFERROR(VLOOKUP(D6,DB!A:K,11,0),"")</f>
        <v/>
      </c>
      <c r="C6" s="37"/>
      <c r="D6"/>
      <c r="E6" s="37"/>
      <c r="F6" s="38"/>
      <c r="G6" s="39">
        <f ca="1">IFERROR(NOW()-F6,"-")</f>
        <v>45937.446473842596</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45937.446473842596</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45937.446473842596</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45937.446473842596</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45937.446473842596</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45937.446473842596</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45937.446473842596</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45937.446473842596</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45937.446473842596</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45937.446473842596</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45937.446473842596</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45937.446473842596</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45937.446473842596</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45937.446473842596</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45937.446473842596</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45937.446473842596</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45937.446473842596</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45937.446473842596</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45937.446473842596</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45937.446473842596</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45937.446473842596</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45937.446473842596</v>
      </c>
      <c r="H27" s="38"/>
      <c r="I27" s="37" t="str">
        <f>IFERROR(VLOOKUP(D27,DB!A:F,6,0),"")</f>
        <v/>
      </c>
      <c r="J27" s="37" t="str">
        <f>IFERROR(VLOOKUP(D27,DB!A:G,7,0),"")</f>
        <v/>
      </c>
      <c r="K27" s="37"/>
      <c r="L27" s="37" t="str">
        <f>IFERROR(VLOOKUP(D27,DB!A:I,9,0),"")</f>
        <v/>
      </c>
      <c r="M27" s="135"/>
    </row>
    <row r="28" spans="1:13" ht="15">
      <c r="A28" s="91"/>
      <c r="B28" s="91" t="str">
        <f>IFERROR(VLOOKUP(D28,DB!A:K,11,0),"")</f>
        <v/>
      </c>
      <c r="C28" s="91"/>
      <c r="D28" s="91"/>
      <c r="E28" s="91"/>
      <c r="F28" s="133"/>
      <c r="G28" s="134">
        <f ca="1">IFERROR(NOW()-F28,"-")</f>
        <v>45937.446473842596</v>
      </c>
      <c r="H28" s="133"/>
      <c r="I28" s="91" t="str">
        <f>IFERROR(VLOOKUP(D28,DB!A:F,6,0),"")</f>
        <v/>
      </c>
      <c r="J28" s="91" t="str">
        <f>IFERROR(VLOOKUP(D28,DB!A:G,7,0),"")</f>
        <v/>
      </c>
      <c r="K28" s="91"/>
      <c r="L28" s="91" t="str">
        <f>IFERROR(VLOOKUP(D28,DB!A:I,9,0),"")</f>
        <v/>
      </c>
      <c r="M28" s="135"/>
    </row>
    <row r="29" spans="1:13" ht="15">
      <c r="A29" s="91"/>
      <c r="B29" s="91" t="str">
        <f>IFERROR(VLOOKUP(D29,DB!A:K,11,0),"")</f>
        <v/>
      </c>
      <c r="C29" s="91"/>
      <c r="D29" s="91"/>
      <c r="E29" s="91"/>
      <c r="F29" s="133"/>
      <c r="G29" s="134">
        <f ca="1">IFERROR(NOW()-F29,"-")</f>
        <v>45937.446473842596</v>
      </c>
      <c r="H29" s="133"/>
      <c r="I29" s="91" t="str">
        <f>IFERROR(VLOOKUP(D29,DB!A:F,6,0),"")</f>
        <v/>
      </c>
      <c r="J29" s="91" t="str">
        <f>IFERROR(VLOOKUP(D29,DB!A:G,7,0),"")</f>
        <v/>
      </c>
      <c r="K29" s="91"/>
      <c r="L29" s="91" t="str">
        <f>IFERROR(VLOOKUP(D29,DB!A:I,9,0),"")</f>
        <v/>
      </c>
    </row>
    <row r="30" spans="1:13" ht="15">
      <c r="A30" s="37"/>
      <c r="B30" s="37" t="str">
        <f>IFERROR(VLOOKUP(D30,DB!A:K,11,0),"")</f>
        <v/>
      </c>
      <c r="C30" s="37"/>
      <c r="D30" s="37"/>
      <c r="E30" s="37"/>
      <c r="F30" s="38"/>
      <c r="G30" s="39">
        <f ca="1">IFERROR(NOW()-F30,"-")</f>
        <v>45937.446473842596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45937.446473842596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45937.446473842596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45937.446473842596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45937.446473842596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45937.446473842596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45937.446473842596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45937.446473842596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45937.446473842596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45937.446473842596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45937.446473842596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45937.446473842596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45937.446473842596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45937.446473842596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45937.446473842596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45937.446473842596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45937.446473842596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45937.446473842596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45937.446473842596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45937.446473842596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45937.446473842596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45937.446473842596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45937.446473842596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45937.446473842596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45937.446473842596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45937.446473842596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45937.446473842596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45937.446473842596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45937.446473842596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45937.446473842596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45937.446473842596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45937.446473842596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45937.446473842596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45937.446473842596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45937.446473842596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45937.446473842596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45937.446473842596</v>
      </c>
      <c r="H66" s="38"/>
      <c r="I66" s="37" t="str">
        <f>IFERROR(VLOOKUP(D66,DB!A:F,6,0),"")</f>
        <v/>
      </c>
      <c r="J66" s="37" t="str">
        <f>IFERROR(VLOOKUP(D66,DB!A:G,7,0),"")</f>
        <v/>
      </c>
      <c r="K66" s="37"/>
      <c r="L66" s="37" t="str">
        <f>IFERROR(VLOOKUP(D66,DB!A:I,9,0),"")</f>
        <v/>
      </c>
    </row>
    <row r="67" spans="1:12" ht="15">
      <c r="A67" s="91"/>
      <c r="B67" s="91" t="str">
        <f>IFERROR(VLOOKUP(D67,DB!A:K,11,0),"")</f>
        <v/>
      </c>
      <c r="C67" s="91"/>
      <c r="D67" s="91"/>
      <c r="E67" s="91"/>
      <c r="F67" s="133"/>
      <c r="G67" s="134">
        <f ca="1">IFERROR(NOW()-F67,"-")</f>
        <v>45937.446473842596</v>
      </c>
      <c r="H67" s="133"/>
      <c r="I67" s="91" t="str">
        <f>IFERROR(VLOOKUP(D67,DB!A:F,6,0),"")</f>
        <v/>
      </c>
      <c r="J67" s="91" t="str">
        <f>IFERROR(VLOOKUP(D67,DB!A:G,7,0),"")</f>
        <v/>
      </c>
      <c r="K67" s="91"/>
      <c r="L67" s="91" t="str">
        <f>IFERROR(VLOOKUP(D67,DB!A:I,9,0),"")</f>
        <v/>
      </c>
    </row>
    <row r="68" spans="1:12" ht="15">
      <c r="A68" s="37"/>
      <c r="B68" s="37" t="str">
        <f>IFERROR(VLOOKUP(D68,DB!A:K,11,0),"")</f>
        <v/>
      </c>
      <c r="C68" s="37"/>
      <c r="D68" s="37"/>
      <c r="E68" s="37"/>
      <c r="F68" s="38"/>
      <c r="G68" s="39">
        <f ca="1">IFERROR(NOW()-F68,"-")</f>
        <v>45937.446473842596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45937.446473842596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45937.446473842596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45937.446473842596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45937.446473842596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45937.446473842596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45937.446473842596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45937.446473842596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45937.446473842596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45937.446473842596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45937.446473842596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45937.446473842596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45937.446473842596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45937.446473842596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45937.446473842596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45937.446473842596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45937.446473842596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45937.446473842596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45937.446473842596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45937.446473842596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45937.446473842596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45937.446473842596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45937.446473842596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45937.446473842596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45937.446473842596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45937.446473842596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45937.446473842596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45937.446473842596</v>
      </c>
      <c r="H95" s="38"/>
      <c r="I95" s="37" t="str">
        <f>IFERROR(VLOOKUP(D95,DB!A:F,6,0),"")</f>
        <v/>
      </c>
      <c r="J95" s="37" t="str">
        <f>IFERROR(VLOOKUP(D95,DB!A:G,7,0),"")</f>
        <v/>
      </c>
      <c r="K95" s="37"/>
      <c r="L95" s="37" t="str">
        <f>IFERROR(VLOOKUP(D95,DB!A:I,9,0),"")</f>
        <v/>
      </c>
    </row>
    <row r="96" spans="1:12" ht="15">
      <c r="A96" s="91"/>
      <c r="B96" s="91" t="str">
        <f>IFERROR(VLOOKUP(D96,DB!A:K,11,0),"")</f>
        <v/>
      </c>
      <c r="C96" s="91"/>
      <c r="D96" s="91"/>
      <c r="E96" s="91"/>
      <c r="F96" s="133"/>
      <c r="G96" s="134">
        <f ca="1">IFERROR(NOW()-F96,"-")</f>
        <v>45937.446473842596</v>
      </c>
      <c r="H96" s="133"/>
      <c r="I96" s="91" t="str">
        <f>IFERROR(VLOOKUP(D96,DB!A:F,6,0),"")</f>
        <v/>
      </c>
      <c r="J96" s="91" t="str">
        <f>IFERROR(VLOOKUP(D96,DB!A:G,7,0),"")</f>
        <v/>
      </c>
      <c r="K96" s="91"/>
      <c r="L96" s="91" t="str">
        <f>IFERROR(VLOOKUP(D96,DB!A:I,9,0),"")</f>
        <v/>
      </c>
    </row>
    <row r="97" spans="1:12" ht="15">
      <c r="A97" s="37"/>
      <c r="B97" s="37" t="str">
        <f>IFERROR(VLOOKUP(D97,DB!A:K,11,0),"")</f>
        <v/>
      </c>
      <c r="C97" s="37"/>
      <c r="D97" s="37"/>
      <c r="E97" s="37"/>
      <c r="F97" s="38"/>
      <c r="G97" s="39">
        <f ca="1">IFERROR(NOW()-F97,"-")</f>
        <v>45937.446473842596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45937.446473842596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45937.446473842596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45937.446473842596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45937.446473842596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45937.446473842596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45937.446473842596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45937.446473842596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45937.446473842596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45937.446473842596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45937.446473842596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45937.446473842596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45937.446473842596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45937.446473842596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45937.446473842596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45937.446473842596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45937.446473842596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45937.446473842596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45937.446473842596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45937.446473842596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45937.446473842596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45937.446473842596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45937.446473842596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45937.446473842596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45937.446473842596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45937.446473842596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45937.446473842596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45937.446473842596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45937.446473842596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45937.446473842596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45937.446473842596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45937.446473842596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45937.446473842596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45937.446473842596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45937.446473842596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45937.446473842596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45937.446473842596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45937.446473842596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45937.446473842596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45937.446473842596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45937.446473842596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45937.446473842596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45937.446473842596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45937.446473842596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45937.446473842596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45937.446473842596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45937.446473842596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45937.446473842596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45937.446473842596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45937.446473842596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45937.446473842596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45937.446473842596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45937.446473842596</v>
      </c>
      <c r="H149" s="38"/>
      <c r="I149" s="37" t="str">
        <f>IFERROR(VLOOKUP(D149,DB!A:F,6,0),"")</f>
        <v/>
      </c>
      <c r="J149" s="37" t="str">
        <f>IFERROR(VLOOKUP(D149,DB!A:G,7,0),"")</f>
        <v/>
      </c>
      <c r="K149" s="37"/>
      <c r="L149" s="37" t="str">
        <f>IFERROR(VLOOKUP(D149,DB!A:I,9,0),"")</f>
        <v/>
      </c>
    </row>
    <row r="150" spans="1:12" ht="15">
      <c r="A150" s="91"/>
      <c r="B150" s="91" t="str">
        <f>IFERROR(VLOOKUP(D150,DB!A:K,11,0),"")</f>
        <v/>
      </c>
      <c r="C150" s="91"/>
      <c r="D150" s="91"/>
      <c r="E150" s="91"/>
      <c r="F150" s="133"/>
      <c r="G150" s="134">
        <f ca="1">IFERROR(NOW()-F150,"-")</f>
        <v>45937.446473842596</v>
      </c>
      <c r="H150" s="133"/>
      <c r="I150" s="91" t="str">
        <f>IFERROR(VLOOKUP(D150,DB!A:F,6,0),"")</f>
        <v/>
      </c>
      <c r="J150" s="91" t="str">
        <f>IFERROR(VLOOKUP(D150,DB!A:G,7,0),"")</f>
        <v/>
      </c>
      <c r="K150" s="91"/>
      <c r="L150" s="91"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2"/>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10.673626620373398</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45937.446473842596</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3.5655016203745618</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2.5042284722221666</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0.37297847222362179</v>
      </c>
      <c r="H6" s="123">
        <v>45937.053842592592</v>
      </c>
      <c r="I6" s="119" t="str">
        <f>IFERROR(VLOOKUP(D6,DB!A:F,6,0),"")</f>
        <v>SCECO</v>
      </c>
      <c r="J6" s="119" t="str">
        <f>IFERROR(VLOOKUP(D6,DB!A:G,7,0),"")</f>
        <v>Dead+No BB Design</v>
      </c>
      <c r="K6" s="124" t="s">
        <v>39087</v>
      </c>
      <c r="L6" s="125" t="str">
        <f>IFERROR(VLOOKUP(D6,DB!A:I,9,0),"")</f>
        <v>Latis</v>
      </c>
    </row>
    <row r="7" spans="1:16383" ht="31.5" customHeight="1">
      <c r="A7" s="120" t="s">
        <v>24</v>
      </c>
      <c r="B7" s="119" t="str">
        <f>IFERROR(VLOOKUP(D7,DB!A:K,11,0),"")</f>
        <v>R6</v>
      </c>
      <c r="C7" s="121">
        <v>1</v>
      </c>
      <c r="D7" s="119" t="s">
        <v>32708</v>
      </c>
      <c r="E7" s="122"/>
      <c r="F7" s="123"/>
      <c r="G7" s="88">
        <f ca="1">IFERROR(NOW()-F7,"-")</f>
        <v>45937.446473842596</v>
      </c>
      <c r="H7" s="123">
        <v>45937.397986111115</v>
      </c>
      <c r="I7" s="119" t="str">
        <f>IFERROR(VLOOKUP(D7,DB!A:F,6,0),"")</f>
        <v>SCECO</v>
      </c>
      <c r="J7" s="119" t="str">
        <f>IFERROR(VLOOKUP(D7,DB!A:G,7,0),"")</f>
        <v>Dead</v>
      </c>
      <c r="K7" s="124" t="s">
        <v>39088</v>
      </c>
      <c r="L7" s="125" t="str">
        <f>IFERROR(VLOOKUP(D7,DB!A:I,9,0),"")</f>
        <v>Latis</v>
      </c>
    </row>
    <row r="8" spans="1:16383" ht="31.5" customHeight="1">
      <c r="A8" s="120" t="s">
        <v>39089</v>
      </c>
      <c r="B8" s="119" t="str">
        <f>IFERROR(VLOOKUP(D8,DB!A:K,11,0),"")</f>
        <v>R6</v>
      </c>
      <c r="C8" s="121">
        <v>3</v>
      </c>
      <c r="D8" s="119" t="s">
        <v>32993</v>
      </c>
      <c r="E8" s="122" t="s">
        <v>38964</v>
      </c>
      <c r="F8" s="123"/>
      <c r="G8" s="88">
        <f ca="1">IFERROR(NOW()-F8,"-")</f>
        <v>45937.446473842596</v>
      </c>
      <c r="H8" s="123">
        <v>45937.366168981483</v>
      </c>
      <c r="I8" s="119" t="str">
        <f>IFERROR(VLOOKUP(D8,DB!A:F,6,0),"")</f>
        <v>SCECO</v>
      </c>
      <c r="J8" s="119" t="str">
        <f>IFERROR(VLOOKUP(D8,DB!A:G,7,0),"")</f>
        <v>Dead</v>
      </c>
      <c r="K8" s="124" t="s">
        <v>39090</v>
      </c>
      <c r="L8" s="125" t="str">
        <f>IFERROR(VLOOKUP(D8,DB!A:I,9,0),"")</f>
        <v>Latis</v>
      </c>
    </row>
    <row r="9" spans="1:16383" ht="31.5" customHeight="1">
      <c r="A9" s="120" t="s">
        <v>39091</v>
      </c>
      <c r="B9" s="119" t="str">
        <f>IFERROR(VLOOKUP(D9,DB!A:K,11,0),"")</f>
        <v>R6</v>
      </c>
      <c r="C9" s="121">
        <v>1</v>
      </c>
      <c r="D9" s="119" t="s">
        <v>37505</v>
      </c>
      <c r="E9" s="122" t="s">
        <v>39047</v>
      </c>
      <c r="F9" s="123"/>
      <c r="G9" s="88">
        <f ca="1">IFERROR(NOW()-F9,"-")</f>
        <v>45937.446473842596</v>
      </c>
      <c r="H9" s="123">
        <v>45937.370740740742</v>
      </c>
      <c r="I9" s="119" t="str">
        <f>IFERROR(VLOOKUP(D9,DB!A:F,6,0),"")</f>
        <v>SCECO</v>
      </c>
      <c r="J9" s="119" t="str">
        <f>IFERROR(VLOOKUP(D9,DB!A:G,7,0),"")</f>
        <v>Good</v>
      </c>
      <c r="K9" s="124" t="s">
        <v>39092</v>
      </c>
      <c r="L9" s="125" t="str">
        <f>IFERROR(VLOOKUP(D9,DB!A:I,9,0),"")</f>
        <v>Latis</v>
      </c>
    </row>
    <row r="10" spans="1:16383" ht="31.5" customHeight="1">
      <c r="A10" s="120" t="s">
        <v>39091</v>
      </c>
      <c r="B10" s="119" t="str">
        <f>IFERROR(VLOOKUP(D10,DB!A:K,11,0),"")</f>
        <v>R6</v>
      </c>
      <c r="C10" s="121">
        <v>1</v>
      </c>
      <c r="D10" s="119" t="s">
        <v>37168</v>
      </c>
      <c r="E10" s="122" t="s">
        <v>39047</v>
      </c>
      <c r="F10" s="123"/>
      <c r="G10" s="88">
        <f ca="1">IFERROR(NOW()-F10,"-")</f>
        <v>45937.446473842596</v>
      </c>
      <c r="H10" s="123">
        <v>45937.370740740742</v>
      </c>
      <c r="I10" s="119" t="str">
        <f>IFERROR(VLOOKUP(D10,DB!A:F,6,0),"")</f>
        <v>SCECO</v>
      </c>
      <c r="J10" s="119" t="str">
        <f>IFERROR(VLOOKUP(D10,DB!A:G,7,0),"")</f>
        <v>Vandalized</v>
      </c>
      <c r="K10" s="124" t="s">
        <v>39093</v>
      </c>
      <c r="L10" s="125" t="str">
        <f>IFERROR(VLOOKUP(D10,DB!A:I,9,0),"")</f>
        <v>Latis</v>
      </c>
    </row>
    <row r="11" spans="1:16383" ht="31.5" customHeight="1">
      <c r="A11" s="120"/>
      <c r="B11" s="119" t="str">
        <f>IFERROR(VLOOKUP(D11,DB!A:K,11,0),"")</f>
        <v/>
      </c>
      <c r="C11" s="121"/>
      <c r="D11" s="119"/>
      <c r="E11" s="122"/>
      <c r="F11" s="123"/>
      <c r="G11" s="88">
        <f ca="1">IFERROR(NOW()-F11,"-")</f>
        <v>45937.446473842596</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45937.446473842596</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45937.446473842596</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45937.446473842596</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45937.446473842596</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45937.446473842596</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45937.446473842596</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45937.446473842596</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45937.446473842596</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45937.446473842596</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45937.446473842596</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45937.446473842596</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45937.446473842596</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45937.446473842596</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45937.446473842596</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45937.446473842596</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45937.446473842596</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45937.446473842596</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45937.446473842596</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45937.446473842596</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45937.446473842596</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45937.446473842596</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45937.446473842596</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45937.446473842596</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45937.446473842596</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45937.446473842596</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45937.446473842596</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45937.446473842596</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45937.446473842596</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45937.446473842596</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45937.446473842596</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45937.446473842596</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45937.446473842596</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45937.446473842596</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45937.446473842596</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45937.446473842596</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45937.446473842596</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45937.446473842596</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45937.446473842596</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45937.446473842596</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45937.446473842596</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45937.446473842596</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45937.446473842596</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45937.446473842596</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45937.446473842596</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45937.446473842596</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45937.446473842596</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45937.446473842596</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45937.446473842596</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45937.446473842596</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45937.446473842596</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45937.446473842596</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45937.446473842596</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45937.446473842596</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45937.446473842596</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45937.446473842596</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45937.446473842596</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45937.446473842596</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45937.446473842596</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45937.446473842596</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45937.446473842596</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45937.446473842596</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45937.446473842596</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45937.446473842596</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45937.446473842596</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45937.446473842596</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45937.446473842596</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45937.446473842596</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45937.446473842596</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45937.446473842596</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45937.446473842596</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45937.446473842596</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45937.446473842596</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45937.446473842596</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45937.446473842596</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45937.446473842596</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45937.446473842596</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45937.446473842596</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45937.446473842596</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45937.446473842596</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45937.446473842596</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45937.446473842596</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45937.446473842596</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45937.446473842596</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45937.446473842596</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45937.446473842596</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45937.446473842596</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45937.446473842596</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45937.446473842596</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45937.446473842596</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45937.446473842596</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45937.446473842596</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45937.446473842596</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45937.446473842596</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45937.446473842596</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45937.446473842596</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45937.446473842596</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45937.446473842596</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45937.446473842596</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45937.446473842596</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45937.446473842596</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45937.446473842596</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45937.446473842596</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45937.446473842596</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45937.446473842596</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45937.446473842596</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45937.446473842596</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45937.446473842596</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45937.446473842596</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45937.446473842596</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45937.446473842596</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45937.446473842596</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45937.446473842596</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45937.446473842596</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45937.446473842596</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45937.446473842596</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45937.446473842596</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45937.446473842596</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45937.446473842596</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45937.446473842596</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45937.446473842596</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45937.446473842596</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45937.446473842596</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45937.446473842596</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45937.446473842596</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45937.446473842596</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45937.446473842596</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45937.446473842596</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45937.446473842596</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45937.446473842596</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45937.446473842596</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45937.446473842596</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45937.446473842596</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45937.446473842596</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45937.446473842596</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45937.446473842596</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45937.446473842596</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45937.446473842596</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45937.446473842596</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45937.446473842596</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45937.446473842596</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45937.446473842596</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45937.446473842596</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45937.446473842596</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45937.446473842596</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45937.446473842596</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45937.446473842596</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45937.446473842596</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45937.446473842596</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45937.446473842596</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45937.446473842596</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45937.446473842596</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45937.446473842596</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45937.446473842596</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45937.446473842596</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45937.446473842596</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45937.446473842596</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45937.446473842596</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45937.446473842596</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45937.446473842596</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45937.446473842596</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45937.446473842596</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45937.446473842596</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45937.446473842596</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45937.446473842596</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45937.446473842596</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45937.446473842596</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45937.446473842596</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45937.446473842596</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45937.446473842596</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45937.446473842596</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45937.446473842596</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45937.446473842596</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45937.446473842596</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45937.446473842596</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45937.446473842596</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45937.446473842596</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45937.446473842596</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45937.446473842596</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45937.446473842596</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45937.446473842596</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45937.446473842596</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45937.446473842596</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45937.446473842596</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45937.446473842596</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45937.446473842596</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45937.446473842596</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45937.446473842596</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45937.446473842596</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45937.446473842596</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45937.446473842596</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45937.446473842596</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45937.446473842596</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45937.446473842596</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45937.446473842596</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45937.446473842596</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45937.446473842596</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45937.446473842596</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45937.446473842596</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45937.446473842596</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45937.446473842596</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45937.446473842596</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45937.446473842596</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45937.446473842596</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45937.446473842596</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45937.446473842596</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45937.446473842596</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45937.446473842596</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45937.446473842596</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45937.446473842596</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45937.446473842596</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45937.446473842596</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45937.446473842596</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45937.446473842596</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45937.446473842596</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45937.446473842596</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45937.446473842596</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45937.446473842596</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45937.446473842596</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45937.446473842596</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45937.446473842596</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45937.446473842596</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45937.446473842596</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45937.446473842596</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45937.446473842596</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45937.446473842596</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45937.446473842596</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45937.446473842596</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45937.446473842596</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45937.446473842596</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45937.446473842596</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45937.446473842596</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45937.446473842596</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45937.446473842596</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45937.446473842596</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45937.446473842596</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45937.446473842596</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45937.446473842596</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45937.446473842596</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45937.446473842596</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45937.446473842596</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45937.446473842596</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45937.446473842596</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45937.446473842596</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45937.446473842596</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45937.446473842596</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45937.446473842596</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45937.446473842596</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45937.446473842596</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45937.446473842596</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45937.446473842596</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45937.446473842596</v>
      </c>
      <c r="H262" s="123"/>
      <c r="I262" s="119" t="str">
        <f>IFERROR(VLOOKUP(D262,DB!A:F,6,0),"")</f>
        <v/>
      </c>
      <c r="J262" s="118" t="str">
        <f>IFERROR(VLOOKUP(D262,DB!A:G,7,0),"")</f>
        <v/>
      </c>
      <c r="K262" s="124"/>
      <c r="L262" s="125" t="str">
        <f>IFERROR(VLOOKUP(D262,DB!A:I,9,0),"")</f>
        <v/>
      </c>
    </row>
  </sheetData>
  <dataValidations count="2">
    <dataValidation allowBlank="1" showInputMessage="1" showErrorMessage="1" sqref="E1" xr:uid="{380493DB-286A-4683-AF55-C78F04945A49}"/>
    <dataValidation type="list" allowBlank="1" showInputMessage="1" showErrorMessage="1" sqref="E3 E5:E2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