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68" documentId="13_ncr:1_{F6CB121F-512D-4AA6-A0C1-0FB36C537598}" xr6:coauthVersionLast="47" xr6:coauthVersionMax="47" xr10:uidLastSave="{1C607B0C-505E-4B77-93AF-8F2197B6181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<sst xmlns="http://schemas.openxmlformats.org/spreadsheetml/2006/main" count="178605" uniqueCount="39087">
  <si>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</si>
  <si>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</si>
  <si>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</si>
  <si>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</si>
  <si>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</si>
  <si>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</si>
  <si>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</si>
  <si>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</si>
  <si>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</si>
  <si>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</si>
  <si>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</si>
  <si>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</si>
  <si>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</si>
  <si>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</si>
  <si>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</si>
  <si>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</si>
  <si>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</si>
  <si>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</si>
  <si>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</si>
  <si>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</si>
  <si>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</si>
  <si>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</si>
  <si>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</si>
  <si>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</si>
  <si>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</si>
  <si>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</si>
  <si>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</si>
  <si>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</si>
  <si>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</si>
  <si>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</si>
  <si>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</si>
  <si>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</si>
  <si>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</si>
  <si>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</si>
  <si>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</si>
  <si>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</si>
  <si>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</si>
  <si>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</si>
  <si>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</si>
  <si>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</si>
  <si>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</si>
  <si>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</si>
  <si>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</si>
  <si>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</si>
  <si>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</si>
  <si>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</si>
  <si>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</si>
  <si>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</si>
  <si>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</si>
  <si>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</si>
  <si>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</si>
  <si>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</si>
  <si>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</si>
  <si>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</si>
  <si>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</si>
  <si>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</si>
  <si>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</si>
  <si>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</si>
  <si>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</si>
  <si>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</si>
  <si>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</si>
  <si>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</si>
  <si>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</si>
  <si>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</si>
  <si>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</si>
  <si>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</si>
  <si>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</si>
  <si>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</si>
  <si>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</si>
  <si>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</si>
  <si>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</si>
  <si>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</si>
  <si>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</si>
  <si>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</si>
  <si>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</si>
  <si>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</si>
  <si>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</si>
  <si>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</si>
  <si>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</si>
  <si>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</si>
  <si>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</si>
  <si>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</si>
  <si>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</si>
  <si>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</si>
  <si>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</si>
  <si>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</si>
  <si>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</si>
  <si>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</si>
  <si>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</si>
  <si>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</si>
  <si>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</si>
  <si>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</si>
  <si>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</si>
  <si>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</si>
  <si>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</si>
  <si>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</si>
  <si>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</si>
  <si>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</si>
  <si>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</si>
  <si>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</si>
  <si>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</si>
  <si>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</si>
  <si>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</si>
  <si>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</si>
  <si>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</si>
  <si>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</si>
  <si>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</si>
  <si>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</si>
  <si>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</si>
  <si>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</si>
  <si>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</si>
  <si>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</si>
  <si>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</si>
  <si>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</si>
  <si>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</si>
  <si>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</si>
  <si>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</si>
  <si>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</si>
  <si>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</si>
  <si>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</si>
  <si>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</si>
  <si>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</si>
  <si>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</si>
  <si>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</si>
  <si>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</si>
  <si>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</si>
  <si>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</si>
  <si>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</si>
  <si>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</si>
  <si>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</si>
  <si>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</si>
  <si>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</si>
  <si>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</si>
  <si>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</si>
  <si>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</si>
  <si>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</si>
  <si>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</si>
  <si>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</si>
  <si>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</si>
  <si>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</si>
  <si>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</si>
  <si>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</si>
  <si>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</si>
  <si>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</si>
  <si>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</si>
  <si>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</si>
  <si>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</si>
  <si>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</si>
  <si>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</si>
  <si>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</si>
  <si>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</si>
  <si>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</si>
  <si>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</si>
  <si>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</si>
  <si>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</si>
  <si>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</si>
  <si>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</si>
  <si>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</si>
  <si>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</si>
  <si>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</si>
  <si>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</si>
  <si>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</si>
  <si>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</si>
  <si>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</si>
  <si>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</si>
  <si>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</si>
  <si>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</si>
  <si>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</si>
  <si>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</si>
  <si>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</si>
  <si>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</si>
  <si>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</si>
  <si>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</si>
  <si>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</si>
  <si>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</si>
  <si>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</si>
  <si>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</si>
  <si>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</si>
  <si>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</si>
  <si>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</si>
  <si>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</si>
  <si>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</si>
  <si>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</si>
  <si>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</si>
  <si>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</si>
  <si>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</si>
  <si>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</si>
  <si>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</si>
  <si>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</si>
  <si>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</si>
  <si>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</si>
  <si>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</si>
  <si>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</si>
  <si>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</si>
  <si>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</si>
  <si>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</si>
  <si>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</si>
  <si>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</si>
  <si>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</si>
  <si>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</si>
  <si>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</si>
  <si>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</si>
  <si>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</si>
  <si>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</si>
  <si>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</si>
  <si>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</si>
  <si>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</si>
  <si>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</si>
  <si>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</si>
  <si>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</si>
  <si>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</si>
  <si>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</si>
  <si>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</si>
  <si>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</si>
  <si>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</si>
  <si>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</si>
  <si>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</si>
  <si>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</si>
  <si>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</si>
  <si>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</si>
  <si>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</si>
  <si>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</si>
  <si>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</si>
  <si>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</si>
  <si>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</si>
  <si>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</si>
  <si>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</si>
  <si>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</si>
  <si>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</si>
  <si>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</si>
  <si>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</si>
  <si>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</si>
  <si>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</si>
  <si>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</si>
  <si>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</si>
  <si>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</si>
  <si>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</si>
  <si>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</si>
  <si>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</si>
  <si>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</si>
  <si>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</si>
  <si>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</si>
  <si>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</si>
  <si>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</si>
  <si>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</si>
  <si>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</si>
  <si>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</si>
  <si>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</si>
  <si>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</si>
  <si>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</si>
  <si>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</si>
  <si>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</si>
  <si>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</si>
  <si>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</si>
  <si>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</si>
  <si>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</si>
  <si>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</si>
  <si>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</si>
  <si>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</si>
  <si>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</si>
  <si>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</si>
  <si>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</si>
  <si>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</si>
  <si>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</si>
  <si>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</si>
  <si>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</si>
  <si>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</si>
  <si>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</si>
  <si>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</si>
  <si>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</si>
  <si>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</si>
  <si>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</si>
  <si>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</si>
  <si>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</si>
  <si>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</si>
  <si>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</si>
  <si>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</si>
  <si>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</si>
  <si>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</si>
  <si>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</si>
  <si>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</si>
  <si>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</si>
  <si>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</si>
  <si>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</si>
  <si>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</si>
  <si>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</si>
  <si>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</si>
  <si>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</si>
  <si>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</si>
  <si>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</si>
  <si>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</si>
  <si>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</si>
  <si>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</si>
  <si>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</si>
  <si>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</si>
  <si>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</si>
  <si>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</si>
  <si>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</si>
  <si>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</si>
  <si>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</si>
  <si>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</si>
  <si>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</si>
  <si>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</si>
  <si>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</si>
  <si>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</si>
  <si>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</si>
  <si>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</si>
  <si>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</si>
  <si>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</si>
  <si>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</si>
  <si>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</si>
  <si>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</si>
  <si>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</si>
  <si>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</si>
  <si>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</si>
  <si>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</si>
  <si>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</si>
  <si>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</si>
  <si>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</si>
  <si>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</si>
  <si>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</si>
  <si>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</si>
  <si>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</si>
  <si>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</si>
  <si>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</si>
  <si>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</si>
  <si>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</si>
  <si>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</si>
  <si>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</si>
  <si>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</si>
  <si>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</si>
  <si>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</si>
  <si>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</si>
  <si>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</si>
  <si>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</si>
  <si>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</si>
  <si>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</si>
  <si>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</si>
  <si>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</si>
  <si>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</si>
  <si>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</si>
  <si>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</si>
  <si>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</si>
  <si>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</si>
  <si>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</si>
  <si>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</si>
  <si>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</si>
  <si>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</si>
  <si>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</si>
  <si>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</si>
  <si>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</si>
  <si>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</si>
  <si>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</si>
  <si>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</si>
  <si>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</si>
  <si>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</si>
  <si>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</si>
  <si>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</si>
  <si>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</si>
  <si>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</si>
  <si>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</si>
  <si>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</si>
  <si>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</si>
  <si>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</si>
  <si>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</si>
  <si>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</si>
  <si>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</si>
  <si>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</si>
  <si>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</si>
  <si>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</si>
  <si>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</si>
  <si>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</si>
  <si>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</si>
  <si>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</si>
  <si>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</si>
  <si>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</si>
  <si>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</si>
  <si>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</si>
  <si>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</si>
  <si>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</si>
  <si>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</si>
  <si>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</si>
  <si>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</si>
  <si>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</si>
  <si>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</si>
  <si>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</si>
  <si>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</si>
  <si>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</si>
  <si>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</si>
  <si>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</si>
  <si>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</si>
  <si>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</si>
  <si>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</si>
  <si>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</si>
  <si>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</si>
  <si>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</si>
  <si>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</si>
  <si>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</si>
  <si>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</si>
  <si>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</si>
  <si>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</si>
  <si>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</si>
  <si>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</si>
  <si>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</si>
  <si>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</si>
  <si>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</si>
  <si>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</si>
  <si>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</si>
  <si>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</si>
  <si>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</si>
  <si>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</si>
  <si>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</si>
  <si>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</si>
  <si>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</si>
  <si>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</si>
  <si>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</si>
  <si>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</si>
  <si>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</si>
  <si>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</si>
  <si>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</si>
  <si>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</si>
  <si>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</si>
  <si>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</si>
  <si>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</si>
  <si>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</si>
  <si>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</si>
  <si>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</si>
  <si>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</si>
  <si>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</si>
  <si>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</si>
  <si>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</si>
  <si>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</si>
  <si>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</si>
  <si>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</si>
  <si>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</si>
  <si>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</si>
  <si>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</si>
  <si>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</si>
  <si>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</si>
  <si>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</si>
  <si>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</si>
  <si>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</si>
  <si>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</si>
  <si>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</si>
  <si>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</si>
  <si>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</si>
  <si>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</si>
  <si>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</si>
  <si>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</si>
  <si>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</si>
  <si>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</si>
  <si>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</si>
  <si>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</si>
  <si>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</si>
  <si>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</si>
  <si>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</si>
  <si>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</si>
  <si>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</si>
  <si>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</si>
  <si>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</si>
  <si>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</si>
  <si>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</si>
  <si>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</si>
  <si>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</si>
  <si>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</si>
  <si>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</si>
  <si>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</si>
  <si>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</si>
  <si>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</si>
  <si>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</si>
  <si>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</si>
  <si>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</si>
  <si>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</si>
  <si>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</si>
  <si>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</si>
  <si>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</si>
  <si>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</si>
  <si>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</si>
  <si>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</si>
  <si>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</si>
  <si>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</si>
  <si>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</si>
  <si>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</si>
  <si>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</si>
  <si>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</si>
  <si>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</si>
  <si>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</si>
  <si>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</si>
  <si>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</si>
  <si>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</si>
  <si>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</si>
  <si>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</si>
  <si>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</si>
  <si>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</si>
  <si>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</si>
  <si>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</si>
  <si>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</si>
  <si>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</si>
  <si>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</si>
  <si>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</si>
  <si>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</si>
  <si>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</si>
  <si>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</si>
  <si>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</si>
  <si>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</si>
  <si>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</si>
  <si>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</si>
  <si>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</si>
  <si>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</si>
  <si>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</si>
  <si>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</si>
  <si>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</si>
  <si>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</si>
  <si>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</si>
  <si>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</si>
  <si>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</si>
  <si>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</si>
  <si>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</si>
  <si>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</si>
  <si>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</si>
  <si>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</si>
  <si>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</si>
  <si>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</si>
  <si>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</si>
  <si>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</si>
  <si>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</si>
  <si>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</si>
  <si>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</si>
  <si>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</si>
  <si>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</si>
  <si>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</si>
  <si>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</si>
  <si>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</si>
  <si>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</si>
  <si>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</si>
  <si>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</si>
  <si>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</si>
  <si>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</si>
  <si>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</si>
  <si>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</si>
  <si>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</si>
  <si>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</si>
  <si>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</si>
  <si>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</si>
  <si>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</si>
  <si>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</si>
  <si>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</si>
  <si>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</si>
  <si>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</si>
  <si>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</si>
  <si>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</si>
  <si>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</si>
  <si>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</si>
  <si>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</si>
  <si>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</si>
  <si>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</si>
  <si>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</si>
  <si>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</si>
  <si>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</si>
  <si>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</si>
  <si>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</si>
  <si>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</si>
  <si>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</si>
  <si>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</si>
  <si>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</si>
  <si>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</si>
  <si>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</si>
  <si>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</si>
  <si>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</si>
  <si>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</si>
  <si>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</si>
  <si>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</si>
  <si>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</si>
  <si>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</si>
  <si>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</si>
  <si>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</si>
  <si>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</si>
  <si>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</si>
  <si>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</si>
  <si>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</si>
  <si>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</si>
  <si>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</si>
  <si>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</si>
  <si>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</si>
  <si>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</si>
  <si>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</si>
  <si>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</si>
  <si>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</si>
  <si>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</si>
  <si>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</si>
  <si>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</si>
  <si>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</si>
  <si>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</si>
  <si>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</si>
  <si>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</si>
  <si>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</si>
  <si>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</si>
  <si>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</si>
  <si>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</si>
  <si>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</si>
  <si>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</si>
  <si>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</si>
  <si>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</si>
  <si>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</si>
  <si>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</si>
  <si>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</si>
  <si>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</si>
  <si>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</si>
  <si>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</si>
  <si>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</si>
  <si>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</si>
  <si>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</si>
  <si>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</si>
  <si>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</si>
  <si>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</si>
  <si>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</si>
  <si>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</si>
  <si>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</si>
  <si>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</si>
  <si>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</si>
  <si>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</si>
  <si>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</si>
  <si>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</si>
  <si>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</si>
  <si>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</si>
  <si>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</si>
  <si>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</si>
  <si>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</si>
  <si>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</si>
  <si>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</si>
  <si>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</si>
  <si>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</si>
  <si>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</si>
  <si>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</si>
  <si>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</si>
  <si>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</si>
  <si>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</si>
  <si>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</si>
  <si>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</si>
  <si>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</si>
  <si>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</si>
  <si>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</si>
  <si>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</si>
  <si>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</si>
  <si>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</si>
  <si>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</si>
  <si>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</si>
  <si>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</si>
  <si>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</si>
  <si>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</si>
  <si>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</si>
  <si>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</si>
  <si>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</si>
  <si>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</si>
  <si>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</si>
  <si>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</si>
  <si>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</si>
  <si>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</si>
  <si>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</si>
  <si>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</si>
  <si>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</si>
  <si>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</si>
  <si>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</si>
  <si>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</si>
  <si>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</si>
  <si>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</si>
  <si>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</si>
  <si>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</si>
  <si>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</si>
  <si>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</si>
  <si>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</si>
  <si>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</si>
  <si>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</si>
  <si>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</si>
  <si>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</si>
  <si>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</si>
  <si>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</si>
  <si>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</si>
  <si>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</si>
  <si>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</si>
  <si>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</si>
  <si>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</si>
  <si>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</si>
  <si>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</si>
  <si>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</si>
  <si>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</si>
  <si>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</si>
  <si>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</si>
  <si>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</si>
  <si>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</si>
  <si>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</si>
  <si>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</si>
  <si>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</si>
  <si>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</si>
  <si>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</si>
  <si>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</si>
  <si>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</si>
  <si>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</si>
  <si>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</si>
  <si>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</si>
  <si>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</si>
  <si>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</si>
  <si>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</si>
  <si>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</si>
  <si>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</si>
  <si>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</si>
  <si>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</si>
  <si>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</si>
  <si>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</si>
  <si>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</si>
  <si>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</si>
  <si>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</si>
  <si>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</si>
  <si>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</si>
  <si>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</si>
  <si>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</si>
  <si>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</si>
  <si>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</si>
  <si>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</si>
  <si>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</si>
  <si>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</si>
  <si>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</si>
  <si>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</si>
  <si>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</si>
  <si>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</si>
  <si>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</si>
  <si>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</si>
  <si>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</si>
  <si>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</si>
  <si>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</si>
  <si>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</si>
  <si>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</si>
  <si>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</si>
  <si>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</si>
  <si>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</si>
  <si>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</si>
  <si>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</si>
  <si>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</si>
  <si>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</si>
  <si>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</si>
  <si>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</si>
  <si>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</si>
  <si>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</si>
  <si>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</si>
  <si>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</si>
  <si>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</si>
  <si>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</si>
  <si>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</si>
  <si>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</si>
  <si>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</si>
  <si>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</si>
  <si>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</si>
  <si>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</si>
  <si>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</si>
  <si>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</si>
  <si>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</si>
  <si>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</si>
  <si>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</si>
  <si>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</si>
  <si>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</si>
  <si>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</si>
  <si>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</si>
  <si>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</si>
  <si>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</si>
  <si>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</si>
  <si>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</si>
  <si>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</si>
  <si>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</si>
  <si>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</si>
  <si>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</si>
  <si>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</si>
  <si>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</si>
  <si>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</si>
  <si>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</si>
  <si>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</si>
  <si>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</si>
  <si>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</si>
  <si>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</si>
  <si>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</si>
  <si>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</si>
  <si>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</si>
  <si>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</si>
  <si>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</si>
  <si>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</si>
  <si>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</si>
  <si>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</si>
  <si>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</si>
  <si>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</si>
  <si>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</si>
  <si>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</si>
  <si>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</si>
  <si>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</si>
  <si>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</si>
  <si>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</si>
  <si>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</si>
  <si>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</si>
  <si>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</si>
  <si>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</si>
  <si>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</si>
  <si>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</si>
  <si>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</si>
  <si>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</si>
  <si>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</si>
  <si>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</si>
  <si>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</si>
  <si>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</si>
  <si>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</si>
  <si>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</si>
  <si>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</si>
  <si>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</si>
  <si>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</si>
  <si>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</si>
  <si>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</si>
  <si>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</si>
  <si>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</si>
  <si>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</si>
  <si>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</si>
  <si>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</si>
  <si>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</si>
  <si>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</si>
  <si>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</si>
  <si>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</si>
  <si>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</si>
  <si>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</si>
  <si>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</si>
  <si>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</si>
  <si>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</si>
  <si>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</si>
  <si>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</si>
  <si>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</si>
  <si>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</si>
  <si>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</si>
  <si>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</si>
  <si>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</si>
  <si>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</si>
  <si>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</si>
  <si>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</si>
  <si>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</si>
  <si>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</si>
  <si>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</si>
  <si>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</si>
  <si>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</si>
  <si>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</si>
  <si>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</si>
  <si>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</si>
  <si>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</si>
  <si>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</si>
  <si>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</si>
  <si>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</si>
  <si>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</si>
  <si>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</si>
  <si>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</si>
  <si>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</si>
  <si>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</si>
  <si>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</si>
  <si>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</si>
  <si>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</si>
  <si>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</si>
  <si>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</si>
  <si>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</si>
  <si>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</si>
  <si>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</si>
  <si>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</si>
  <si>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</si>
  <si>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</si>
  <si>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</si>
  <si>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</si>
  <si>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</si>
  <si>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</si>
  <si>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</si>
  <si>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</si>
  <si>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</si>
  <si>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</si>
  <si>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</si>
  <si>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</si>
  <si>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</si>
  <si>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</si>
  <si>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</si>
  <si>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</si>
  <si>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</si>
  <si>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</si>
  <si>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</si>
  <si>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</si>
  <si>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</si>
  <si>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</si>
  <si>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</si>
  <si>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</si>
  <si>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</si>
  <si>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</si>
  <si>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</si>
  <si>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</si>
  <si>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</si>
  <si>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</si>
  <si>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</si>
  <si>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</si>
  <si>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</si>
  <si>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</si>
  <si>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</si>
  <si>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</si>
  <si>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</si>
  <si>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</si>
  <si>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</si>
  <si>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</si>
  <si>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</si>
  <si>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</si>
  <si>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</si>
  <si>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</si>
  <si>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</si>
  <si>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</si>
  <si>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</si>
  <si>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</si>
  <si>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</si>
  <si>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</si>
  <si>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</si>
  <si>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</si>
  <si>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</si>
  <si>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</si>
  <si>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</si>
  <si>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</si>
  <si>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</si>
  <si>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</si>
  <si>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</si>
  <si>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</si>
  <si>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</si>
  <si>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</si>
  <si>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</si>
  <si>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</si>
  <si>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</si>
  <si>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</si>
  <si>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</si>
  <si>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</si>
  <si>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</si>
  <si>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</si>
  <si>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</si>
  <si>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</si>
  <si>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</si>
  <si>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</si>
  <si>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</si>
  <si>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</si>
  <si>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</si>
  <si>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</si>
  <si>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</si>
  <si>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</si>
  <si>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</si>
  <si>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</si>
  <si>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</si>
  <si>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</si>
  <si>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</si>
  <si>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</si>
  <si>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</si>
  <si>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</si>
  <si>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</si>
  <si>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</si>
  <si>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</si>
  <si>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</si>
  <si>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</si>
  <si>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</si>
  <si>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</si>
  <si>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</si>
  <si>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</si>
  <si>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</si>
  <si>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</si>
  <si>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</si>
  <si>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</si>
  <si>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</si>
  <si>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</si>
  <si>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</si>
  <si>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</si>
  <si>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</si>
  <si>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</si>
  <si>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</si>
  <si>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</si>
  <si>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</si>
  <si>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</si>
  <si>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</si>
  <si>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</si>
  <si>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</si>
  <si>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</si>
  <si>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</si>
  <si>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</si>
  <si>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</si>
  <si>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</si>
  <si>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</si>
  <si>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</si>
  <si>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</si>
  <si>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</si>
  <si>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</si>
  <si>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</si>
  <si>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</si>
  <si>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</si>
  <si>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</si>
  <si>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</si>
  <si>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</si>
  <si>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</si>
  <si>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</si>
  <si>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</si>
  <si>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</si>
  <si>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</si>
  <si>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</si>
  <si>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</si>
  <si>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</si>
  <si>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</si>
  <si>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</si>
  <si>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</si>
  <si>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</si>
  <si>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</si>
  <si>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</si>
  <si>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</si>
  <si>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</si>
  <si>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</si>
  <si>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</si>
  <si>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</si>
  <si>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</si>
  <si>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</si>
  <si>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</si>
  <si>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</si>
  <si>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</si>
  <si>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</si>
  <si>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</si>
  <si>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</si>
  <si>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</si>
  <si>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</si>
  <si>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</si>
  <si>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</si>
  <si>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</si>
  <si>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</si>
  <si>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</si>
  <si>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</si>
  <si>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</si>
  <si>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</si>
  <si>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</si>
  <si>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</si>
  <si>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</si>
  <si>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</si>
  <si>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</si>
  <si>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</si>
  <si>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</si>
  <si>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</si>
  <si>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</si>
  <si>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</si>
  <si>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</si>
  <si>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</si>
  <si>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</si>
  <si>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</si>
  <si>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</si>
  <si>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</si>
  <si>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</si>
  <si>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</si>
  <si>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</si>
  <si>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</si>
  <si>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</si>
  <si>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</si>
  <si>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</si>
  <si>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</si>
  <si>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</si>
  <si>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</si>
  <si>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</si>
  <si>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</si>
  <si>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</si>
  <si>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</si>
  <si>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</si>
  <si>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</si>
  <si>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</si>
  <si>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</si>
  <si>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</si>
  <si>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</si>
  <si>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</si>
  <si>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</si>
  <si>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</si>
  <si>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</si>
  <si>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</si>
  <si>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</si>
  <si>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</si>
  <si>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</si>
  <si>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</si>
  <si>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</si>
  <si>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</si>
  <si>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</si>
  <si>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</si>
  <si>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</si>
  <si>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</si>
  <si>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</si>
  <si>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</si>
  <si>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</si>
  <si>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</si>
  <si>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</si>
  <si>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</si>
  <si>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</si>
  <si>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</si>
  <si>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</si>
  <si>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</si>
  <si>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</si>
  <si>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</si>
  <si>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</si>
  <si>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</si>
  <si>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</si>
  <si>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</si>
  <si>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</si>
  <si>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</si>
  <si>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</si>
  <si>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</si>
  <si>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</si>
  <si>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</si>
  <si>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</si>
  <si>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</si>
  <si>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</si>
  <si>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</si>
  <si>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</si>
  <si>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</si>
  <si>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</si>
  <si>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</si>
  <si>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</si>
  <si>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</si>
  <si>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</si>
  <si>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</si>
  <si>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</si>
  <si>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</si>
  <si>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</si>
  <si>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</si>
  <si>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</si>
  <si>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</si>
  <si>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</si>
  <si>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</si>
  <si>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</si>
  <si>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</si>
  <si>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</si>
  <si>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</si>
  <si>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</si>
  <si>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</si>
  <si>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</si>
  <si>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</si>
  <si>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</si>
  <si>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</si>
  <si>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</si>
  <si>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</si>
  <si>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</si>
  <si>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</si>
  <si>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</si>
  <si>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</si>
  <si>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</si>
  <si>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</si>
  <si>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</si>
  <si>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</si>
  <si>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</si>
  <si>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</si>
  <si>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</si>
  <si>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</si>
  <si>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</si>
  <si>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</si>
  <si>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</si>
  <si>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</si>
  <si>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</si>
  <si>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</si>
  <si>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</si>
  <si>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</si>
  <si>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</si>
  <si>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</si>
  <si>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</si>
  <si>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</si>
  <si>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</si>
  <si>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</si>
  <si>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</si>
  <si>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</si>
  <si>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</si>
  <si>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</si>
  <si>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</si>
  <si>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</si>
  <si>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</si>
  <si>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</si>
  <si>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</si>
  <si>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</si>
  <si>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</si>
  <si>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</si>
  <si>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</si>
  <si>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</si>
  <si>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</si>
  <si>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</si>
  <si>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</si>
  <si>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</si>
  <si>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</si>
  <si>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</si>
  <si>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</si>
  <si>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</si>
  <si>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</si>
  <si>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</si>
  <si>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</si>
  <si>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</si>
  <si>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</si>
  <si>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</si>
  <si>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</si>
  <si>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</si>
  <si>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</si>
  <si>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</si>
  <si>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</si>
  <si>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</si>
  <si>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</si>
  <si>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</si>
  <si>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</si>
  <si>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</si>
  <si>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</si>
  <si>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</si>
  <si>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</si>
  <si>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</si>
  <si>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</si>
  <si>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</si>
  <si>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</si>
  <si>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</si>
  <si>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</si>
  <si>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</si>
  <si>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</si>
  <si>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</si>
  <si>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</si>
  <si>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</si>
  <si>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</si>
  <si>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</si>
  <si>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</si>
  <si>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</si>
  <si>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</si>
  <si>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</si>
  <si>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</si>
  <si>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</si>
  <si>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</si>
  <si>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</si>
  <si>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</si>
  <si>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</si>
  <si>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</si>
  <si>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</si>
  <si>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</si>
  <si>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</si>
  <si>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</si>
  <si>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</si>
  <si>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</si>
  <si>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</si>
  <si>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</si>
  <si>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</si>
  <si>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</si>
  <si>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</si>
  <si>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</si>
  <si>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</si>
  <si>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</si>
  <si>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</si>
  <si>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</si>
  <si>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</si>
  <si>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</si>
  <si>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</si>
  <si>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</si>
  <si>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</si>
  <si>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</si>
  <si>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</si>
  <si>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</si>
  <si>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</si>
  <si>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</si>
  <si>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</si>
  <si>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</si>
  <si>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</si>
  <si>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</si>
  <si>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</si>
  <si>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</si>
  <si>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</si>
  <si>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</si>
  <si>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</si>
  <si>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</si>
  <si>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</si>
  <si>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</si>
  <si>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</si>
  <si>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</si>
  <si>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</si>
  <si>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</si>
  <si>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</si>
  <si>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</si>
  <si>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</si>
  <si>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</si>
  <si>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</si>
  <si>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</si>
  <si>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</si>
  <si>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</si>
  <si>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</si>
  <si>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</si>
  <si>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</si>
  <si>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</si>
  <si>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</si>
  <si>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</si>
  <si>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</si>
  <si>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</si>
  <si>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</si>
  <si>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</si>
  <si>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</si>
  <si>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</si>
  <si>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</si>
  <si>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</si>
  <si>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</si>
  <si>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</si>
  <si>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</si>
  <si>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</si>
  <si>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</si>
  <si>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</si>
  <si>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</si>
  <si>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</si>
  <si>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</si>
  <si>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</si>
  <si>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</si>
  <si>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</si>
  <si>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</si>
  <si>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</si>
  <si>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</si>
  <si>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</si>
  <si>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</si>
  <si>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</si>
  <si>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</si>
  <si>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</si>
  <si>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</si>
  <si>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</si>
  <si>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</si>
  <si>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</si>
  <si>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</si>
  <si>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</si>
  <si>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</si>
  <si>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</si>
  <si>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</si>
  <si>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</si>
  <si>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</si>
  <si>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</si>
  <si>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</si>
  <si>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</si>
  <si>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</si>
  <si>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</si>
  <si>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</si>
  <si>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</si>
  <si>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</si>
  <si>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</si>
  <si>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</si>
  <si>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</si>
  <si>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</si>
  <si>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</si>
  <si>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</si>
  <si>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</si>
  <si>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</si>
  <si>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</si>
  <si>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</si>
  <si>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</si>
  <si>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</si>
  <si>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</si>
  <si>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</si>
  <si>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</si>
  <si>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</si>
  <si>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</si>
  <si>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</si>
  <si>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</si>
  <si>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</si>
  <si>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</si>
  <si>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</si>
  <si>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</si>
  <si>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</si>
  <si>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</si>
  <si>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</si>
  <si>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</si>
  <si>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</si>
  <si>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</si>
  <si>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</si>
  <si>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</si>
  <si>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</si>
  <si>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</si>
  <si>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</si>
  <si>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</si>
  <si>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</si>
  <si>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</si>
  <si>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</si>
  <si>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</si>
  <si>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</si>
  <si>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</si>
  <si>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</si>
  <si>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</si>
  <si>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</si>
  <si>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</si>
  <si>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</si>
  <si>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</si>
  <si>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</si>
  <si>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</si>
  <si>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</si>
  <si>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</si>
  <si>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</si>
  <si>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</si>
  <si>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</si>
  <si>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</si>
  <si>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</si>
  <si>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</si>
  <si>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</si>
  <si>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</si>
  <si>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</si>
  <si>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</si>
  <si>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</si>
  <si>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</si>
  <si>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</si>
  <si>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</si>
  <si>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</si>
  <si>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</si>
  <si>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</si>
  <si>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</si>
  <si>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</si>
  <si>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</si>
  <si>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</si>
  <si>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</si>
  <si>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</si>
  <si>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</si>
  <si>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</si>
  <si>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</si>
  <si>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</si>
  <si>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</si>
  <si>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</si>
  <si>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</si>
  <si>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</si>
  <si>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</si>
  <si>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</si>
  <si>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</si>
  <si>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</si>
  <si>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</si>
  <si>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</si>
  <si>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</si>
  <si>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</si>
  <si>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</si>
  <si>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</si>
  <si>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</si>
  <si>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</si>
  <si>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</si>
  <si>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</si>
  <si>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</si>
  <si>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</si>
  <si>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</si>
  <si>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</si>
  <si>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</si>
  <si>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</si>
  <si>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</si>
  <si>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</si>
  <si>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</si>
  <si>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</si>
  <si>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</si>
  <si>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</si>
  <si>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</si>
  <si>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</si>
  <si>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</si>
  <si>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</si>
  <si>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</si>
  <si>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</si>
  <si>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</si>
  <si>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</si>
  <si>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</si>
  <si>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</si>
  <si>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</si>
  <si>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</si>
  <si>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</si>
  <si>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</si>
  <si>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</si>
  <si>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</si>
  <si>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</si>
  <si>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</si>
  <si>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</si>
  <si>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</si>
  <si>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</si>
  <si>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</si>
  <si>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</si>
  <si>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</si>
  <si>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</si>
  <si>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</si>
  <si>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</si>
  <si>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</si>
  <si>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</si>
  <si>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</si>
  <si>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</si>
  <si>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</si>
  <si>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</si>
  <si>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</si>
  <si>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</si>
  <si>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</si>
  <si>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</si>
  <si>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</si>
  <si>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</si>
  <si>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</si>
  <si>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</si>
  <si>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</si>
  <si>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</si>
  <si>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</si>
  <si>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</si>
  <si>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</si>
  <si>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</si>
  <si>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</si>
  <si>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</si>
  <si>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</si>
  <si>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</si>
  <si>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</si>
  <si>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</si>
  <si>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</si>
  <si>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</si>
  <si>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</si>
  <si>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</si>
  <si>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</si>
  <si>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</si>
  <si>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</si>
  <si>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</si>
  <si>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</si>
  <si>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</si>
  <si>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</si>
  <si>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</si>
  <si>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</si>
  <si>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</si>
  <si>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</si>
  <si>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</si>
  <si>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</si>
  <si>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</si>
  <si>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</si>
  <si>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</si>
  <si>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</si>
  <si>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</si>
  <si>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</si>
  <si>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</si>
  <si>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</si>
  <si>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</si>
  <si>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</si>
  <si>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</si>
  <si>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</si>
  <si>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</si>
  <si>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</si>
  <si>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</si>
  <si>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</si>
  <si>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</si>
  <si>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</si>
  <si>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</si>
  <si>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</si>
  <si>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</si>
  <si>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</si>
  <si>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</si>
  <si>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</si>
  <si>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</si>
  <si>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</si>
  <si>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</si>
  <si>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</si>
  <si>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</si>
  <si>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</si>
  <si>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</si>
  <si>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</si>
  <si>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</si>
  <si>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</si>
  <si>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</si>
  <si>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</si>
  <si>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</si>
  <si>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</si>
  <si>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</si>
  <si>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</si>
  <si>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</si>
  <si>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</si>
  <si>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</si>
  <si>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</si>
  <si>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</si>
  <si>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</si>
  <si>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</si>
  <si>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</si>
  <si>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</si>
  <si>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</si>
  <si>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</si>
  <si>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</si>
  <si>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</si>
  <si>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</si>
  <si>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</si>
  <si>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</si>
  <si>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</si>
  <si>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</si>
  <si>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</si>
  <si>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</si>
  <si>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</si>
  <si>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</si>
  <si>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</si>
  <si>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</si>
  <si>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</si>
  <si>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</si>
  <si>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</si>
  <si>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</si>
  <si>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</si>
  <si>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</si>
  <si>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</si>
  <si>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</si>
  <si>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</si>
  <si>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</si>
  <si>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</si>
  <si>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</si>
  <si>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</si>
  <si>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</si>
  <si>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</si>
  <si>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</si>
  <si>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</si>
  <si>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</si>
  <si>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</si>
  <si>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</si>
  <si>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</si>
  <si>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</si>
  <si>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</si>
  <si>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</si>
  <si>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</si>
  <si>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</si>
  <si>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</si>
  <si>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</si>
  <si>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</si>
  <si>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</si>
  <si>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</si>
  <si>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</si>
  <si>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</si>
  <si>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</si>
  <si>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</si>
  <si>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</si>
  <si>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</si>
  <si>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</si>
  <si>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</si>
  <si>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</si>
  <si>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</si>
  <si>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</si>
  <si>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</si>
  <si>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</si>
  <si>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</si>
  <si>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</si>
  <si>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</si>
  <si>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</si>
  <si>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</si>
  <si>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</si>
  <si>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</si>
  <si>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</si>
  <si>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</si>
  <si>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</si>
  <si>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</si>
  <si>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</si>
  <si>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</si>
  <si>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</si>
  <si>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</si>
  <si>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</si>
  <si>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</si>
  <si>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</si>
  <si>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</si>
  <si>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</si>
  <si>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</si>
  <si>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</si>
  <si>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</si>
  <si>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</si>
  <si>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</si>
  <si>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</si>
  <si>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</si>
  <si>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</si>
  <si>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</si>
  <si>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</si>
  <si>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</si>
  <si>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</si>
  <si>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</si>
  <si>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</si>
  <si>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</si>
  <si>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</si>
  <si>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</si>
  <si>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</si>
  <si>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</si>
  <si>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</si>
  <si>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</si>
  <si>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</si>
  <si>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</si>
  <si>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</si>
  <si>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</si>
  <si>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</si>
  <si>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</si>
  <si>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</si>
  <si>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</si>
  <si>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</si>
  <si>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</si>
  <si>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</si>
  <si>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</si>
  <si>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</si>
  <si>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</si>
  <si>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</si>
  <si>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</si>
  <si>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</si>
  <si>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</si>
  <si>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</si>
  <si>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</si>
  <si>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</si>
  <si>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</si>
  <si>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</si>
  <si>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</si>
  <si>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</si>
  <si>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</si>
  <si>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</si>
  <si>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</si>
  <si>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</si>
  <si>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</si>
  <si>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</si>
  <si>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</si>
  <si>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</si>
  <si>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</si>
  <si>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</si>
  <si>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</si>
  <si>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</si>
  <si>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</si>
  <si>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</si>
  <si>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</si>
  <si>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</si>
  <si>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</si>
  <si>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</si>
  <si>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</si>
  <si>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</si>
  <si>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</si>
  <si>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</si>
  <si>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</si>
  <si>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</si>
  <si>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</si>
  <si>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</si>
  <si>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</si>
  <si>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</si>
  <si>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</si>
  <si>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</si>
  <si>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</si>
  <si>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</si>
  <si>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</si>
  <si>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</si>
  <si>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</si>
  <si>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</si>
  <si>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</si>
  <si>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</si>
  <si>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</si>
  <si>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</si>
  <si>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</si>
  <si>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</si>
  <si>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</si>
  <si>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</si>
  <si>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</si>
  <si>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</si>
  <si>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</si>
  <si>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</si>
  <si>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</si>
  <si>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</si>
  <si>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</si>
  <si>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</si>
  <si>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</si>
  <si>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</si>
  <si>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</si>
  <si>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</si>
  <si>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</si>
  <si>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</si>
  <si>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</si>
  <si>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</si>
  <si>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</si>
  <si>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</si>
  <si>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</si>
  <si>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</si>
  <si>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</si>
  <si>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</si>
  <si>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</si>
  <si>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</si>
  <si>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</si>
  <si>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</si>
  <si>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</si>
  <si>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</si>
  <si>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</si>
  <si>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</si>
  <si>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</si>
  <si>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</si>
  <si>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</si>
  <si>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</si>
  <si>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</si>
  <si>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</si>
  <si>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</si>
  <si>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</si>
  <si>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</si>
  <si>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</si>
  <si>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</si>
  <si>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</si>
  <si>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</si>
  <si>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</si>
  <si>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</si>
  <si>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</si>
  <si>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</si>
  <si>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</si>
  <si>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</si>
  <si>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</si>
  <si>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</si>
  <si>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</si>
  <si>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</si>
  <si>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</si>
  <si>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</si>
  <si>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</si>
  <si>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</si>
  <si>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</si>
  <si>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</si>
  <si>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</si>
  <si>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</si>
  <si>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</si>
  <si>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</si>
  <si>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</si>
  <si>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</si>
  <si>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</si>
  <si>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</si>
  <si>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</si>
  <si>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</si>
  <si>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</si>
  <si>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</si>
  <si>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</si>
  <si>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</si>
  <si>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</si>
  <si>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</si>
  <si>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</si>
  <si>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</si>
  <si>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</si>
  <si>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</si>
  <si>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</si>
  <si>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</si>
  <si>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</si>
  <si>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</si>
  <si>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</si>
  <si>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</si>
  <si>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</si>
  <si>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</si>
  <si>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</si>
  <si>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</si>
  <si>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</si>
  <si>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</si>
  <si>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</si>
  <si>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</si>
  <si>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</si>
  <si>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</si>
  <si>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</si>
  <si>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</si>
  <si>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</si>
  <si>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</si>
  <si>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</si>
  <si>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</si>
  <si>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</si>
  <si>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</si>
  <si>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</si>
  <si>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</si>
  <si>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</si>
  <si>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</si>
  <si>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</si>
  <si>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</si>
  <si>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</si>
  <si>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</si>
  <si>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</si>
  <si>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</si>
  <si>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</si>
  <si>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</si>
  <si>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</si>
  <si>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</si>
  <si>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</si>
  <si>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</si>
  <si>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</si>
  <si>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</si>
  <si>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</si>
  <si>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</si>
  <si>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</si>
  <si>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</si>
  <si>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</si>
  <si>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</si>
  <si>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</si>
  <si>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</si>
  <si>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</si>
  <si>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</si>
  <si>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</si>
  <si>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</si>
  <si>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</si>
  <si>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</si>
  <si>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</si>
  <si>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</si>
  <si>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</si>
  <si>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</si>
  <si>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</si>
  <si>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</si>
  <si>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</si>
  <si>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</si>
  <si>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</si>
  <si>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</si>
  <si>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</si>
  <si>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</si>
  <si>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</si>
  <si>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</si>
  <si>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</si>
  <si>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</si>
  <si>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</si>
  <si>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</si>
  <si>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</si>
  <si>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</si>
  <si>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</si>
  <si>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</si>
  <si>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</si>
  <si>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</si>
  <si>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</si>
  <si>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</si>
  <si>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</si>
  <si>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</si>
  <si>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</si>
  <si>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</si>
  <si>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</si>
  <si>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</si>
  <si>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</si>
  <si>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</si>
  <si>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</si>
  <si>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</si>
  <si>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</si>
  <si>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</si>
  <si>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</si>
  <si>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</si>
  <si>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</si>
  <si>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</si>
  <si>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</si>
  <si>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</si>
  <si>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</si>
  <si>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</si>
  <si>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</si>
  <si>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</si>
  <si>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</si>
  <si>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</si>
  <si>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</si>
  <si>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</si>
  <si>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</si>
  <si>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</si>
  <si>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</si>
  <si>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</si>
  <si>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</si>
  <si>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</si>
  <si>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</si>
  <si>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</si>
  <si>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</si>
  <si>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</si>
  <si>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</si>
  <si>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</si>
  <si>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</si>
  <si>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</si>
  <si>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</si>
  <si>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</si>
  <si>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</si>
  <si>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</si>
  <si>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</si>
  <si>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</si>
  <si>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</si>
  <si>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</si>
  <si>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</si>
  <si>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</si>
  <si>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</si>
  <si>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</si>
  <si>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</si>
  <si>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</si>
  <si>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</si>
  <si>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</si>
  <si>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</si>
  <si>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</si>
  <si>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</si>
  <si>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</si>
  <si>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</si>
  <si>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</si>
  <si>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</si>
  <si>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</si>
  <si>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</si>
  <si>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</si>
  <si>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</si>
  <si>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</si>
  <si>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</si>
  <si>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</si>
  <si>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</si>
  <si>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</si>
  <si>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</si>
  <si>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</si>
  <si>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</si>
  <si>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</si>
  <si>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</si>
  <si>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</si>
  <si>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</si>
  <si>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</si>
  <si>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</si>
  <si>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</si>
  <si>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</si>
  <si>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</si>
  <si>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</si>
  <si>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</si>
  <si>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</si>
  <si>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</si>
  <si>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</si>
  <si>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</si>
  <si>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</si>
  <si>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</si>
  <si>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</si>
  <si>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</si>
  <si>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</si>
  <si>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</si>
  <si>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</si>
  <si>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</si>
  <si>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</si>
  <si>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</si>
  <si>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</si>
  <si>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</si>
  <si>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</si>
  <si>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</si>
  <si>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</si>
  <si>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</si>
  <si>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</si>
  <si>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</si>
  <si>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</si>
  <si>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</si>
  <si>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</si>
  <si>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</si>
  <si>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</si>
  <si>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</si>
  <si>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</si>
  <si>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</si>
  <si>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</si>
  <si>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</si>
  <si>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</si>
  <si>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</si>
  <si>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</si>
  <si>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</si>
  <si>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</si>
  <si>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</si>
  <si>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</si>
  <si>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</si>
  <si>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</si>
  <si>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</si>
  <si>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</si>
  <si>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</si>
  <si>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</si>
  <si>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</si>
  <si>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</si>
  <si>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</si>
  <si>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</si>
  <si>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</si>
  <si>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</si>
  <si>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</si>
  <si>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</si>
  <si>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</si>
  <si>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</si>
  <si>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</si>
  <si>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</si>
  <si>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</si>
  <si>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</si>
  <si>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</si>
  <si>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</si>
  <si>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</si>
  <si>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</si>
  <si>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</si>
  <si>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</si>
  <si>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</si>
  <si>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</si>
  <si>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</si>
  <si>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</si>
  <si>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</si>
  <si>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</si>
  <si>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</si>
  <si>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</si>
  <si>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</si>
  <si>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</si>
  <si>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</si>
  <si>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</si>
  <si>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</si>
  <si>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</si>
  <si>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</si>
  <si>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</si>
  <si>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</si>
  <si>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</si>
  <si>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</si>
  <si>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</si>
  <si>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</si>
  <si>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</si>
  <si>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</si>
  <si>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</si>
  <si>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</si>
  <si>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</si>
  <si>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</si>
  <si>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</si>
  <si>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</si>
  <si>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</si>
  <si>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</si>
  <si>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</si>
  <si>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</si>
  <si>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</si>
  <si>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</si>
  <si>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</si>
  <si>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</si>
  <si>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</si>
  <si>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</si>
  <si>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</si>
  <si>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</si>
  <si>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</si>
  <si>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</si>
  <si>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</si>
  <si>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</si>
  <si>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</si>
  <si>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</si>
  <si>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</si>
  <si>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</si>
  <si>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</si>
  <si>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</si>
  <si>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</si>
  <si>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</si>
  <si>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</si>
  <si>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</si>
  <si>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</si>
  <si>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</si>
  <si>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</si>
  <si>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</si>
  <si>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</si>
  <si>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</si>
  <si>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</si>
  <si>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</si>
  <si>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</si>
  <si>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</si>
  <si>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</si>
  <si>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</si>
  <si>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</si>
  <si>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</si>
  <si>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</si>
  <si>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</si>
  <si>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</si>
  <si>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</si>
  <si>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</si>
  <si>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</si>
  <si>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</si>
  <si>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</si>
  <si>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</si>
  <si>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</si>
  <si>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</si>
  <si>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</si>
  <si>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</si>
  <si>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</si>
  <si>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</si>
  <si>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</si>
  <si>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</si>
  <si>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</si>
  <si>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</si>
  <si>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</si>
  <si>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</si>
  <si>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</si>
  <si>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</si>
  <si>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</si>
  <si>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</si>
  <si>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</si>
  <si>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</si>
  <si>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</si>
  <si>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</si>
  <si>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</si>
  <si>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</si>
  <si>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</si>
  <si>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</si>
  <si>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</si>
  <si>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</si>
  <si>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</si>
  <si>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</si>
  <si>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</si>
  <si>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</si>
  <si>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</si>
  <si>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</si>
  <si>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</si>
  <si>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</si>
  <si>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</si>
  <si>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</si>
  <si>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</si>
  <si>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</si>
  <si>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</si>
  <si>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</si>
  <si>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</si>
  <si>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</si>
  <si>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</si>
  <si>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</si>
  <si>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</si>
  <si>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</si>
  <si>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</si>
  <si>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</si>
  <si>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</si>
  <si>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</si>
  <si>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</si>
  <si>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</si>
  <si>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</si>
  <si>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</si>
  <si>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</si>
  <si>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</si>
  <si>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</si>
  <si>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</si>
  <si>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</si>
  <si>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</si>
  <si>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</si>
  <si>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</si>
  <si>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</si>
  <si>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</si>
  <si>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</si>
  <si>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</si>
  <si>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</si>
  <si>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</si>
  <si>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</si>
  <si>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</si>
  <si>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</si>
  <si>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</si>
  <si>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</si>
  <si>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</si>
  <si>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</si>
  <si>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</si>
  <si>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</si>
  <si>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</si>
  <si>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</si>
  <si>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</si>
  <si>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</si>
  <si>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</si>
  <si>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</si>
  <si>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</si>
  <si>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</si>
  <si>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</si>
  <si>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</si>
  <si>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</si>
  <si>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</si>
  <si>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</si>
  <si>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</si>
  <si>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</si>
  <si>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</si>
  <si>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</si>
  <si>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</si>
  <si>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</si>
  <si>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</si>
  <si>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</si>
  <si>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</si>
  <si>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</si>
  <si>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</si>
  <si>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</si>
  <si>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</si>
  <si>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</si>
  <si>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</si>
  <si>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</si>
  <si>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</si>
  <si>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</si>
  <si>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</si>
  <si>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</si>
  <si>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</si>
  <si>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</si>
  <si>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</si>
  <si>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</si>
  <si>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</si>
  <si>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</si>
  <si>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</si>
  <si>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</si>
  <si>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</si>
  <si>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</si>
  <si>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</si>
  <si>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</si>
  <si>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</si>
  <si>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</si>
  <si>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</si>
  <si>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</si>
  <si>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</si>
  <si>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</si>
  <si>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</si>
  <si>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</si>
  <si>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</si>
  <si>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</si>
  <si>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</si>
  <si>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</si>
  <si>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</si>
  <si>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</si>
  <si>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</si>
  <si>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</si>
  <si>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</si>
  <si>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</si>
  <si>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</si>
  <si>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</si>
  <si>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</si>
  <si>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</si>
  <si>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</si>
  <si>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</si>
  <si>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</si>
  <si>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</si>
  <si>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</si>
  <si>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</si>
  <si>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</si>
  <si>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</si>
  <si>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</si>
  <si>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</si>
  <si>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</si>
  <si>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</si>
  <si>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</si>
  <si>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</si>
  <si>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</si>
  <si>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</si>
  <si>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</si>
  <si>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</si>
  <si>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</si>
  <si>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</si>
  <si>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</si>
  <si>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</si>
  <si>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</si>
  <si>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</si>
  <si>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</si>
  <si>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</si>
  <si>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</si>
  <si>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</si>
  <si>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</si>
  <si>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</si>
  <si>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</si>
  <si>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</si>
  <si>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</si>
  <si>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</si>
  <si>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</si>
  <si>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</si>
  <si>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</si>
  <si>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</si>
  <si>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</si>
  <si>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</si>
  <si>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</si>
  <si>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</si>
  <si>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</si>
  <si>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</si>
  <si>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</si>
  <si>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</si>
  <si>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</si>
  <si>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</si>
  <si>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</si>
  <si>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</si>
  <si>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</si>
  <si>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</si>
  <si>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</si>
  <si>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</si>
  <si>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</si>
  <si>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</si>
  <si>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</si>
  <si>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</si>
  <si>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</si>
  <si>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</si>
  <si>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</si>
  <si>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</si>
  <si>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</si>
  <si>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</si>
  <si>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</si>
  <si>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</si>
  <si>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</si>
  <si>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</si>
  <si>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</si>
  <si>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</si>
  <si>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</si>
  <si>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</si>
  <si>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</si>
  <si>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</si>
  <si>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</si>
  <si>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</si>
  <si>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</si>
  <si>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</si>
  <si>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</si>
  <si>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</si>
  <si>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</si>
  <si>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</si>
  <si>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</si>
  <si>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</si>
  <si>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</si>
  <si>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</si>
  <si>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</si>
  <si>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</si>
  <si>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</si>
  <si>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</si>
  <si>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</si>
  <si>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</si>
  <si>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</si>
  <si>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</si>
  <si>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</si>
  <si>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</si>
  <si>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</si>
  <si>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</si>
  <si>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</si>
  <si>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</si>
  <si>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</si>
  <si>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</si>
  <si>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</si>
  <si>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</si>
  <si>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</si>
  <si>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</si>
  <si>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</si>
  <si>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</si>
  <si>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</si>
  <si>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</si>
  <si>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</si>
  <si>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</si>
  <si>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</si>
  <si>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</si>
  <si>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</si>
  <si>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</si>
  <si>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</si>
  <si>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</si>
  <si>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</si>
  <si>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</si>
  <si>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</si>
  <si>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</si>
  <si>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</si>
  <si>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</si>
  <si>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</si>
  <si>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</si>
  <si>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</si>
  <si>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</si>
  <si>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</si>
  <si>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</si>
  <si>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</si>
  <si>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</si>
  <si>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</si>
  <si>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</si>
  <si>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</si>
  <si>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</si>
  <si>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</si>
  <si>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</si>
  <si>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</si>
  <si>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</si>
  <si>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</si>
  <si>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</si>
  <si>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</si>
  <si>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</si>
  <si>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</si>
  <si>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</si>
  <si>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</si>
  <si>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</si>
  <si>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</si>
  <si>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</si>
  <si>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</si>
  <si>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</si>
  <si>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</si>
  <si>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</si>
  <si>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</si>
  <si>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</si>
  <si>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</si>
  <si>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</si>
  <si>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</si>
  <si>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</si>
  <si>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</si>
  <si>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</si>
  <si>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</si>
  <si>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</si>
  <si>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</si>
  <si>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</si>
  <si>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</si>
  <si>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</si>
  <si>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</si>
  <si>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</si>
  <si>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</si>
  <si>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</si>
  <si>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</si>
  <si>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</si>
  <si>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</si>
  <si>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</si>
  <si>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</si>
  <si>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</si>
  <si>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</si>
  <si>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</si>
  <si>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</si>
  <si>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</si>
  <si>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</si>
  <si>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</si>
  <si>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</si>
  <si>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</si>
  <si>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</si>
  <si>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</si>
  <si>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</si>
  <si>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</si>
  <si>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</si>
  <si>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</si>
  <si>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</si>
  <si>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</si>
  <si>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</si>
  <si>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</si>
  <si>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</si>
  <si>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</si>
  <si>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</si>
  <si>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</si>
  <si>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</si>
  <si>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</si>
  <si>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</si>
  <si>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</si>
  <si>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</si>
  <si>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</si>
  <si>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</si>
  <si>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</si>
  <si>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</si>
  <si>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</si>
  <si>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</si>
  <si>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</si>
  <si>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</si>
  <si>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</si>
  <si>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</si>
  <si>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</si>
  <si>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</si>
  <si>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</si>
  <si>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</si>
  <si>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</si>
  <si>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</si>
  <si>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</si>
  <si>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</si>
  <si>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</si>
  <si>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</si>
  <si>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</si>
  <si>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</si>
  <si>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</si>
  <si>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</si>
  <si>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</si>
  <si>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</si>
  <si>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</si>
  <si>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</si>
  <si>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</si>
  <si>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</si>
  <si>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</si>
  <si>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</si>
  <si>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</si>
  <si>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</si>
  <si>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</si>
  <si>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</si>
  <si>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</si>
  <si>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</si>
  <si>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</si>
  <si>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</si>
  <si>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</si>
  <si>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</si>
  <si>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</si>
  <si>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</si>
  <si>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</si>
  <si>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</si>
  <si>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</si>
  <si>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</si>
  <si>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</si>
  <si>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</si>
  <si>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</si>
  <si>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</si>
  <si>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</si>
  <si>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</si>
  <si>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</si>
  <si>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</si>
  <si>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</si>
  <si>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</si>
  <si>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</si>
  <si>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</si>
  <si>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</si>
  <si>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</si>
  <si>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</si>
  <si>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</si>
  <si>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</si>
  <si>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</si>
  <si>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</si>
  <si>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</si>
  <si>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</si>
  <si>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</si>
  <si>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</si>
  <si>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</si>
  <si>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</si>
  <si>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</si>
  <si>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</si>
  <si>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</si>
  <si>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</si>
  <si>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</si>
  <si>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</si>
  <si>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</si>
  <si>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</si>
  <si>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</si>
  <si>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</si>
  <si>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</si>
  <si>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</si>
  <si>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</si>
  <si>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</si>
  <si>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</si>
  <si>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</si>
  <si>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</si>
  <si>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</si>
  <si>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</si>
  <si>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</si>
  <si>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</si>
  <si>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</si>
  <si>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</si>
  <si>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</si>
  <si>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</si>
  <si>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</si>
  <si>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</si>
  <si>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</si>
  <si>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</si>
  <si>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</si>
  <si>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</si>
  <si>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</si>
  <si>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</si>
  <si>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</si>
  <si>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</si>
  <si>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</si>
  <si>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</si>
  <si>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</si>
  <si>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</si>
  <si>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</si>
  <si>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</si>
  <si>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</si>
  <si>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</si>
  <si>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</si>
  <si>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</si>
  <si>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</si>
  <si>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</si>
  <si>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</si>
  <si>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</si>
  <si>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</si>
  <si>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</si>
  <si>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</si>
  <si>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</si>
  <si>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</si>
  <si>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</si>
  <si>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</si>
  <si>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</si>
  <si>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</si>
  <si>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</si>
  <si>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</si>
  <si>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</si>
  <si>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</si>
  <si>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</si>
  <si>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</si>
  <si>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</si>
  <si>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</si>
  <si>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</si>
  <si>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</si>
  <si>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</si>
  <si>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</si>
  <si>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</si>
  <si>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</si>
  <si>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</si>
  <si>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</si>
  <si>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</si>
  <si>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</si>
  <si>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</si>
  <si>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</si>
  <si>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</si>
  <si>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</si>
  <si>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</si>
  <si>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</si>
  <si>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</si>
  <si>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</si>
  <si>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</si>
  <si>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</si>
  <si>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</si>
  <si>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</si>
  <si>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</si>
  <si>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</si>
  <si>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</si>
  <si>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</si>
  <si>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</si>
  <si>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</si>
  <si>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</si>
  <si>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</si>
  <si>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</si>
  <si>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</si>
  <si>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</si>
  <si>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</si>
  <si>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</si>
  <si>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</si>
  <si>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</si>
  <si>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</si>
  <si>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</si>
  <si>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</si>
  <si>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</si>
  <si>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</si>
  <si>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</si>
  <si>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</si>
  <si>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</si>
  <si>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</si>
  <si>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</si>
  <si>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</si>
  <si>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</si>
  <si>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</si>
  <si>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</si>
  <si>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</si>
  <si>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</si>
  <si>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</si>
  <si>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</si>
  <si>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</si>
  <si>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</si>
  <si>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</si>
  <si>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</si>
  <si>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</si>
  <si>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</si>
  <si>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</si>
  <si>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</si>
  <si>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</si>
  <si>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</si>
  <si>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</si>
  <si>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</si>
  <si>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</si>
  <si>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</si>
  <si>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</si>
  <si>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</si>
  <si>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</si>
  <si>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</si>
  <si>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</si>
  <si>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</si>
  <si>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</si>
  <si>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</si>
  <si>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</si>
  <si>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</si>
  <si>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</si>
  <si>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</si>
  <si>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</si>
  <si>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</si>
  <si>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</si>
  <si>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</si>
  <si>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</si>
  <si>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</si>
  <si>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</si>
  <si>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</si>
  <si>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</si>
  <si>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</si>
  <si>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</si>
  <si>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</si>
  <si>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</si>
  <si>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</si>
  <si>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</si>
  <si>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</si>
  <si>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</si>
  <si>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</si>
  <si>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</si>
  <si>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</si>
  <si>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</si>
  <si>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</si>
  <si>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</si>
  <si>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</si>
  <si>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</si>
  <si>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</si>
  <si>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</si>
  <si>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</si>
  <si>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</si>
  <si>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</si>
  <si>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</si>
  <si>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</si>
  <si>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</si>
  <si>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</si>
  <si>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</si>
  <si>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</si>
  <si>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</si>
  <si>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</si>
  <si>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</si>
  <si>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</si>
  <si>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</si>
  <si>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</si>
  <si>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</si>
  <si>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</si>
  <si>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</si>
  <si>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</si>
  <si>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</si>
  <si>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</si>
  <si>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</si>
  <si>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</si>
  <si>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</si>
  <si>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</si>
  <si>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</si>
  <si>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</si>
  <si>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</si>
  <si>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</si>
  <si>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</si>
  <si>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</si>
  <si>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</si>
  <si>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</si>
  <si>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</si>
  <si>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</si>
  <si>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</si>
  <si>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</si>
  <si>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</si>
  <si>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</si>
  <si>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</si>
  <si>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</si>
  <si>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</si>
  <si>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</si>
  <si>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</si>
  <si>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</si>
  <si>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</si>
  <si>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</si>
  <si>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</si>
  <si>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</si>
  <si>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</si>
  <si>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</si>
  <si>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</si>
  <si>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</si>
  <si>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</si>
  <si>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</si>
  <si>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</si>
  <si>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</si>
  <si>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</si>
  <si>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</si>
  <si>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</si>
  <si>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</si>
  <si>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</si>
  <si>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</si>
  <si>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</si>
  <si>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</si>
  <si>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</si>
  <si>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</si>
  <si>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</si>
  <si>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</si>
  <si>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</si>
  <si>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</si>
  <si>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</si>
  <si>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</si>
  <si>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</si>
  <si>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</si>
  <si>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</si>
  <si>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</si>
  <si>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</si>
  <si>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</si>
  <si>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</si>
  <si>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</si>
  <si>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</si>
  <si>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</si>
  <si>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</si>
  <si>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</si>
  <si>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</si>
  <si>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</si>
  <si>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</si>
  <si>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</si>
  <si>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</si>
  <si>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</si>
  <si>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</si>
  <si>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</si>
  <si>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</si>
  <si>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</si>
  <si>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</si>
  <si>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</si>
  <si>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</si>
  <si>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</si>
  <si>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</si>
  <si>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</si>
  <si>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</si>
  <si>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</si>
  <si>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</si>
  <si>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</si>
  <si>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</si>
  <si>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</si>
  <si>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</si>
  <si>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</si>
  <si>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</si>
  <si>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</si>
  <si>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</si>
  <si>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</si>
  <si>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</si>
  <si>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</si>
  <si>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</si>
  <si>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</si>
  <si>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</si>
  <si>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</si>
  <si>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</si>
  <si>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</si>
  <si>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</si>
  <si>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</si>
  <si>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</si>
  <si>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</si>
  <si>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</si>
  <si>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</si>
  <si>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</si>
  <si>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</si>
  <si>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</si>
  <si>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</si>
  <si>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</si>
  <si>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</si>
  <si>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</si>
  <si>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</si>
  <si>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</si>
  <si>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</si>
  <si>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</si>
  <si>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</si>
  <si>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</si>
  <si>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</si>
  <si>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</si>
  <si>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</si>
  <si>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</si>
  <si>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</si>
  <si>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</si>
  <si>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</si>
  <si>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</si>
  <si>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</si>
  <si>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</si>
  <si>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</si>
  <si>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</si>
  <si>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</si>
  <si>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</si>
  <si>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</si>
  <si>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</si>
  <si>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</si>
  <si>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</si>
  <si>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</si>
  <si>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</si>
  <si>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</si>
  <si>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</si>
  <si>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</si>
  <si>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</si>
  <si>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</si>
  <si>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</si>
  <si>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</si>
  <si>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</si>
  <si>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</si>
  <si>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</si>
  <si>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</si>
  <si>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</si>
  <si>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</si>
  <si>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</si>
  <si>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</si>
  <si>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</si>
  <si>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</si>
  <si>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</si>
  <si>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</si>
  <si>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</si>
  <si>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</si>
  <si>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</si>
  <si>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</si>
  <si>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</si>
  <si>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</si>
  <si>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</si>
  <si>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</si>
  <si>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</si>
  <si>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</si>
  <si>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</si>
  <si>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</si>
  <si>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</si>
  <si>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</si>
  <si>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</si>
  <si>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</si>
  <si>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</si>
  <si>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</si>
  <si>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</si>
  <si>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</si>
  <si>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</si>
  <si>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</si>
  <si>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</si>
  <si>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</si>
  <si>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</si>
  <si>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</si>
  <si>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</si>
  <si>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</si>
  <si>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</si>
  <si>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</si>
  <si>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</si>
  <si>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</si>
  <si>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</si>
  <si>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</si>
  <si>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</si>
  <si>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</si>
  <si>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</si>
  <si>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</si>
  <si>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</si>
  <si>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</si>
  <si>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</si>
  <si>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</si>
  <si>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</si>
  <si>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</si>
  <si>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</si>
  <si>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</si>
  <si>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</si>
  <si>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</si>
  <si>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</si>
  <si>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</si>
  <si>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</si>
  <si>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</si>
  <si>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</si>
  <si>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</si>
  <si>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</si>
  <si>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</si>
  <si>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</si>
  <si>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</si>
  <si>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</si>
  <si>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</si>
  <si>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</si>
  <si>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</si>
  <si>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</si>
  <si>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</si>
  <si>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</si>
  <si>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</si>
  <si>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</si>
  <si>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</si>
  <si>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</si>
  <si>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</si>
  <si>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</si>
  <si>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</si>
  <si>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</si>
  <si>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</si>
  <si>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</si>
  <si>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</si>
  <si>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</si>
  <si>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</si>
  <si>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</si>
  <si>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</si>
  <si>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</si>
  <si>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</si>
  <si>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</si>
  <si>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</si>
  <si>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</si>
  <si>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</si>
  <si>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</si>
  <si>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</si>
  <si>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</si>
  <si>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</si>
  <si>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</si>
  <si>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</si>
  <si>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</si>
  <si>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</si>
  <si>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</si>
  <si>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</si>
  <si>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</si>
  <si>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</si>
  <si>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</si>
  <si>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</si>
  <si>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</si>
  <si>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</si>
  <si>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</si>
  <si>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</si>
  <si>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</si>
  <si>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</si>
  <si>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</si>
  <si>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</si>
  <si>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</si>
  <si>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</si>
  <si>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</si>
  <si>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</si>
  <si>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</si>
  <si>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</si>
  <si>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</si>
  <si>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</si>
  <si>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</si>
  <si>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</si>
  <si>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</si>
  <si>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</si>
  <si>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</si>
  <si>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</si>
  <si>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</si>
  <si>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</si>
  <si>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</si>
  <si>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</si>
  <si>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</si>
  <si>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</si>
  <si>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</si>
  <si>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</si>
  <si>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</si>
  <si>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</si>
  <si>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</si>
  <si>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</si>
  <si>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</si>
  <si>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</si>
  <si>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</si>
  <si>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</si>
  <si>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</si>
  <si>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</si>
  <si>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</si>
  <si>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</si>
  <si>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</si>
  <si>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</si>
  <si>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</si>
  <si>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</si>
  <si>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</si>
  <si>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</si>
  <si>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</si>
  <si>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</si>
  <si>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</si>
  <si>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</si>
  <si>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</si>
  <si>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</si>
  <si>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</si>
  <si>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</si>
  <si>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</si>
  <si>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</si>
  <si>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</si>
  <si>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</si>
  <si>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</si>
  <si>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</si>
  <si>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</si>
  <si>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</si>
  <si>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</si>
  <si>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</si>
  <si>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</si>
  <si>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</si>
  <si>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</si>
  <si>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</si>
  <si>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</si>
  <si>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</si>
  <si>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</si>
  <si>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</si>
  <si>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</si>
  <si>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</si>
  <si>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</si>
  <si>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</si>
  <si>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</si>
  <si>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</si>
  <si>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</si>
  <si>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</si>
  <si>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</si>
  <si>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</si>
  <si>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</si>
  <si>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</si>
  <si>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</si>
  <si>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</si>
  <si>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</si>
  <si>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</si>
  <si>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</si>
  <si>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</si>
  <si>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</si>
  <si>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</si>
  <si>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</si>
  <si>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</si>
  <si>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</si>
  <si>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</si>
  <si>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</si>
  <si>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</si>
  <si>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</si>
  <si>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</si>
  <si>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</si>
  <si>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</si>
  <si>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</si>
  <si>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</si>
  <si>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</si>
  <si>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</si>
  <si>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</si>
  <si>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</si>
  <si>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</si>
  <si>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</si>
  <si>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</si>
  <si>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</si>
  <si>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</si>
  <si>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</si>
  <si>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</si>
  <si>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</si>
  <si>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</si>
  <si>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</si>
  <si>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</si>
  <si>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</si>
  <si>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</si>
  <si>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</si>
  <si>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</si>
  <si>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</si>
  <si>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</si>
  <si>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</si>
  <si>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</si>
  <si>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</si>
  <si>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</si>
  <si>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</si>
  <si>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</si>
  <si>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</si>
  <si>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</si>
  <si>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</si>
  <si>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</si>
  <si>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</si>
  <si>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</si>
  <si>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</si>
  <si>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</si>
  <si>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</si>
  <si>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</si>
  <si>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</si>
  <si>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</si>
  <si>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</si>
  <si>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</si>
  <si>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</si>
  <si>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</si>
  <si>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</si>
  <si>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</si>
  <si>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</si>
  <si>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</si>
  <si>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</si>
  <si>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</si>
  <si>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</si>
  <si>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</si>
  <si>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</si>
  <si>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</si>
  <si>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</si>
  <si>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</si>
  <si>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</si>
  <si>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</si>
  <si>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</si>
  <si>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</si>
  <si>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</si>
  <si>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</si>
  <si>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</si>
  <si>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</si>
  <si>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</si>
  <si>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</si>
  <si>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</si>
  <si>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</si>
  <si>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</si>
  <si>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</si>
  <si>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</si>
  <si>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</si>
  <si>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</si>
  <si>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</si>
  <si>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</si>
  <si>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</si>
  <si>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</si>
  <si>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</si>
  <si>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</si>
  <si>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</si>
  <si>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</si>
  <si>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</si>
  <si>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</si>
  <si>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</si>
  <si>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</si>
  <si>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</si>
  <si>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</si>
  <si>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</si>
  <si>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</si>
  <si>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</si>
  <si>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</si>
  <si>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</si>
  <si>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</si>
  <si>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</si>
  <si>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</si>
  <si>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</si>
  <si>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</si>
  <si>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</si>
  <si>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</si>
  <si>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</si>
  <si>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</si>
  <si>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</si>
  <si>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</si>
  <si>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</si>
  <si>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</si>
  <si>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</si>
  <si>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</si>
  <si>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</si>
  <si>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</si>
  <si>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</si>
  <si>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</si>
  <si>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</si>
  <si>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</si>
  <si>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</si>
  <si>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</si>
  <si>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</si>
  <si>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</si>
  <si>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</si>
  <si>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</si>
  <si>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</si>
  <si>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</si>
  <si>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</si>
  <si>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</si>
  <si>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</si>
  <si>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</si>
  <si>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</si>
  <si>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</si>
  <si>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</si>
  <si>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</si>
  <si>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</si>
  <si>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</si>
  <si>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</si>
  <si>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</si>
  <si>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</si>
  <si>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</si>
  <si>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</si>
  <si>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</si>
  <si>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</si>
  <si>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</si>
  <si>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</si>
  <si>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</si>
  <si>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</si>
  <si>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</si>
  <si>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</si>
  <si>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</si>
  <si>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</si>
  <si>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</si>
  <si>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</si>
  <si>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</si>
  <si>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</si>
  <si>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</si>
  <si>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</si>
  <si>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</si>
  <si>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</si>
  <si>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</si>
  <si>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</si>
  <si>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</si>
  <si>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</si>
  <si>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</si>
  <si>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</si>
  <si>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</si>
  <si>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</si>
  <si>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</si>
  <si>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</si>
  <si>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</si>
  <si>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</si>
  <si>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</si>
  <si>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</si>
  <si>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</si>
  <si>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</si>
  <si>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</si>
  <si>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</si>
  <si>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</si>
  <si>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</si>
  <si>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</si>
  <si>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</si>
  <si>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</si>
  <si>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</si>
  <si>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</si>
  <si>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</si>
  <si>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</si>
  <si>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</si>
  <si>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</si>
  <si>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</si>
  <si>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</si>
  <si>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</si>
  <si>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</si>
  <si>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</si>
  <si>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</si>
  <si>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</si>
  <si>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</si>
  <si>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</si>
  <si>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</si>
  <si>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</si>
  <si>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</si>
  <si>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</si>
  <si>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</si>
  <si>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</si>
  <si>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</si>
  <si>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</si>
  <si>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</si>
  <si>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</si>
  <si>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</si>
  <si>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</si>
  <si>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</si>
  <si>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</si>
  <si>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</si>
  <si>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</si>
  <si>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</si>
  <si>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</si>
  <si>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</si>
  <si>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</si>
  <si>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</si>
  <si>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</si>
  <si>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</si>
  <si>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</si>
  <si>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</si>
  <si>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</si>
  <si>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</si>
  <si>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</si>
  <si>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</si>
  <si>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</si>
  <si>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</si>
  <si>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</si>
  <si>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</si>
  <si>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</si>
  <si>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</si>
  <si>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</si>
  <si>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</si>
  <si>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</si>
  <si>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</si>
  <si>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</si>
  <si>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</si>
  <si>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</si>
  <si>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</si>
  <si>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</si>
  <si>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</si>
  <si>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</si>
  <si>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</si>
  <si>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</si>
  <si>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</si>
  <si>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</si>
  <si>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</si>
  <si>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</si>
  <si>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</si>
  <si>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</si>
  <si>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</si>
  <si>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</si>
  <si>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</si>
  <si>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</si>
  <si>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</si>
  <si>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</si>
  <si>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</si>
  <si>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</si>
  <si>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</si>
  <si>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</si>
  <si>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</si>
  <si>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</si>
  <si>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</si>
  <si>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</si>
  <si>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</si>
  <si>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</si>
  <si>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</si>
  <si>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</si>
  <si>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</si>
  <si>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</si>
  <si>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</si>
  <si>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</si>
  <si>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</si>
  <si>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</si>
  <si>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</si>
  <si>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</si>
  <si>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</si>
  <si>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</si>
  <si>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</si>
  <si>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</si>
  <si>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</si>
  <si>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</si>
  <si>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</si>
  <si>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</si>
  <si>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</si>
  <si>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</si>
  <si>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</si>
  <si>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</si>
  <si>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</si>
  <si>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</si>
  <si>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</si>
  <si>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</si>
  <si>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</si>
  <si>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</si>
  <si>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</si>
  <si>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</si>
  <si>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</si>
  <si>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</si>
  <si>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</si>
  <si>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</si>
  <si>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</si>
  <si>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</si>
  <si>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</si>
  <si>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</si>
  <si>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</si>
  <si>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</si>
  <si>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</si>
  <si>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</si>
  <si>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</si>
  <si>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</si>
  <si>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</si>
  <si>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</si>
  <si>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</si>
  <si>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</si>
  <si>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</si>
  <si>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</si>
  <si>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</si>
  <si>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</si>
  <si>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</si>
  <si>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</si>
  <si>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</si>
  <si>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</si>
  <si>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</si>
  <si>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</si>
  <si>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</si>
  <si>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</si>
  <si>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</si>
  <si>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</si>
  <si>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</si>
  <si>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</si>
  <si>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</si>
  <si>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</si>
  <si>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</si>
  <si>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</si>
  <si>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</si>
  <si>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</si>
  <si>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</si>
  <si>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</si>
  <si>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</si>
  <si>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</si>
  <si>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</si>
  <si>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</si>
  <si>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</si>
  <si>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</si>
  <si>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</si>
  <si>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</si>
  <si>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</si>
  <si>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</si>
  <si>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</si>
  <si>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</si>
  <si>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</si>
  <si>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</si>
  <si>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</si>
  <si>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</si>
  <si>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</si>
  <si>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</si>
  <si>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</si>
  <si>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</si>
  <si>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</si>
  <si>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</si>
  <si>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</si>
  <si>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</si>
  <si>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</si>
  <si>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</si>
  <si>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</si>
  <si>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</si>
  <si>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</si>
  <si>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</si>
  <si>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</si>
  <si>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</si>
  <si>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</si>
  <si>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</si>
  <si>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</si>
  <si>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</si>
  <si>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</si>
  <si>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</si>
  <si>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</si>
  <si>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</si>
  <si>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</si>
  <si>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</si>
  <si>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</si>
  <si>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</si>
  <si>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</si>
  <si>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</si>
  <si>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</si>
  <si>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</si>
  <si>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</si>
  <si>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</si>
  <si>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</si>
  <si>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</si>
  <si>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</si>
  <si>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</si>
  <si>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</si>
  <si>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</si>
  <si>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</si>
  <si>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</si>
  <si>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</si>
  <si>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</si>
  <si>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</si>
  <si>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</si>
  <si>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</si>
  <si>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</si>
  <si>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</si>
  <si>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</si>
  <si>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</si>
  <si>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</si>
  <si>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</si>
  <si>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</si>
  <si>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</si>
  <si>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</si>
  <si>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</si>
  <si>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</si>
  <si>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</si>
  <si>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</si>
  <si>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</si>
  <si>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</si>
  <si>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</si>
  <si>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</si>
  <si>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</si>
  <si>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</si>
  <si>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</si>
  <si>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</si>
  <si>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</si>
  <si>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</si>
  <si>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</si>
  <si>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</si>
  <si>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</si>
  <si>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</si>
  <si>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</si>
  <si>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</si>
  <si>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</si>
  <si>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</si>
  <si>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</si>
  <si>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</si>
  <si>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</si>
  <si>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</si>
  <si>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</si>
  <si>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</si>
  <si>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</si>
  <si>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</si>
  <si>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</si>
  <si>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</si>
  <si>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</si>
  <si>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</si>
  <si>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</si>
  <si>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</si>
  <si>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</si>
  <si>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</si>
  <si>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</si>
  <si>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</si>
  <si>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</si>
  <si>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</si>
  <si>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</si>
  <si>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</si>
  <si>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</si>
  <si>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</si>
  <si>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</si>
  <si>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</si>
  <si>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</si>
  <si>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</si>
  <si>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</si>
  <si>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</si>
  <si>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</si>
  <si>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</si>
  <si>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</si>
  <si>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</si>
  <si>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</si>
  <si>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</si>
  <si>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</si>
  <si>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</si>
  <si>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</si>
  <si>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</si>
  <si>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</si>
  <si>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</si>
  <si>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</si>
  <si>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</si>
  <si>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</si>
  <si>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</si>
  <si>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</si>
  <si>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</si>
  <si>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</si>
  <si>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</si>
  <si>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</si>
  <si>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</si>
  <si>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</si>
  <si>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</si>
  <si>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</si>
  <si>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</si>
  <si>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</si>
  <si>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</si>
  <si>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</si>
  <si>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</si>
  <si>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</si>
  <si>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</si>
  <si>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</si>
  <si>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</si>
  <si>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</si>
  <si>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</si>
  <si>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</si>
  <si>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</si>
  <si>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</si>
  <si>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</si>
  <si>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</si>
  <si>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</si>
  <si>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</si>
  <si>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</si>
  <si>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</si>
  <si>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</si>
  <si>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</si>
  <si>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</si>
  <si>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</si>
  <si>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</si>
  <si>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</si>
  <si>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</si>
  <si>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</si>
  <si>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</si>
  <si>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</si>
  <si>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</si>
  <si>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</si>
  <si>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</si>
  <si>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</si>
  <si>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</si>
  <si>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</si>
  <si>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</si>
  <si>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</si>
  <si>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</si>
  <si>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</si>
  <si>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</si>
  <si>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</si>
  <si>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</si>
  <si>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</si>
  <si>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</si>
  <si>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</si>
  <si>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</si>
  <si>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</si>
  <si>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</si>
  <si>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</si>
  <si>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</si>
  <si>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</si>
  <si>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</si>
  <si>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</si>
  <si>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</si>
  <si>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</si>
  <si>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</si>
  <si>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</si>
  <si>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</si>
  <si>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</si>
  <si>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</si>
  <si>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</si>
  <si>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</si>
  <si>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</si>
  <si>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</si>
  <si>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</si>
  <si>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</si>
  <si>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</si>
  <si>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</si>
  <si>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</si>
  <si>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</si>
  <si>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</si>
  <si>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</si>
  <si>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</si>
  <si>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</si>
  <si>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</si>
  <si>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</si>
  <si>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</si>
  <si>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</si>
  <si>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</si>
  <si>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</si>
  <si>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</si>
  <si>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</si>
  <si>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</si>
  <si>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</si>
  <si>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</si>
  <si>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</si>
  <si>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</si>
  <si>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</si>
  <si>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</si>
  <si>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</si>
  <si>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</si>
  <si>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</si>
  <si>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</si>
  <si>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</si>
  <si>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</si>
  <si>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</si>
  <si>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</si>
  <si>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</si>
  <si>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</si>
  <si>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</si>
  <si>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</si>
  <si>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</si>
  <si>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</si>
  <si>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</si>
  <si>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</si>
  <si>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</si>
  <si>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</si>
  <si>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</si>
  <si>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</si>
  <si>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</si>
  <si>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</si>
  <si>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</si>
  <si>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</si>
  <si>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</si>
  <si>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</si>
  <si>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</si>
  <si>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</si>
  <si>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</si>
  <si>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</si>
  <si>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</si>
  <si>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</si>
  <si>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</si>
  <si>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</si>
  <si>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</si>
  <si>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</si>
  <si>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</si>
  <si>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</si>
  <si>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</si>
  <si>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</si>
  <si>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</si>
  <si>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</si>
  <si>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</si>
  <si>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</si>
  <si>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</si>
  <si>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</si>
  <si>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</si>
  <si>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</si>
  <si>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</si>
  <si>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</si>
  <si>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</si>
  <si>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</si>
  <si>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</si>
  <si>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</si>
  <si>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</si>
  <si>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</si>
  <si>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</si>
  <si>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</si>
  <si>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</si>
  <si>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</si>
  <si>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</si>
  <si>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</si>
  <si>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</si>
  <si>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</si>
  <si>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</si>
  <si>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</si>
  <si>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</si>
  <si>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</si>
  <si>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</si>
  <si>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</si>
  <si>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</si>
  <si>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</si>
  <si>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</si>
  <si>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</si>
  <si>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</si>
  <si>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</si>
  <si>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</si>
  <si>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</si>
  <si>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</si>
  <si>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</si>
  <si>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</si>
  <si>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</si>
  <si>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</si>
  <si>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</si>
  <si>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</si>
  <si>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</si>
  <si>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</si>
  <si>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</si>
  <si>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</si>
  <si>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</si>
  <si>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</si>
  <si>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</si>
  <si>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</si>
  <si>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</si>
  <si>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</si>
  <si>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</si>
  <si>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</si>
  <si>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</si>
  <si>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</si>
  <si>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</si>
  <si>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</si>
  <si>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</si>
  <si>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</si>
  <si>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</si>
  <si>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</si>
  <si>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</si>
  <si>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</si>
  <si>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</si>
  <si>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</si>
  <si>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</si>
  <si>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</si>
  <si>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</si>
  <si>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</si>
  <si>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</si>
  <si>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</si>
  <si>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</si>
  <si>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</si>
  <si>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</si>
  <si>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</si>
  <si>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</si>
  <si>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</si>
  <si>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</si>
  <si>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</si>
  <si>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</si>
  <si>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</si>
  <si>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</si>
  <si>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</si>
  <si>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</si>
  <si>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</si>
  <si>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</si>
  <si>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</si>
  <si>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</si>
  <si>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</si>
  <si>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</si>
  <si>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</si>
  <si>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</si>
  <si>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</si>
  <si>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</si>
  <si>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</si>
  <si>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</si>
  <si>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</si>
  <si>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</si>
  <si>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</si>
  <si>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</si>
  <si>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</si>
  <si>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</si>
  <si>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</si>
  <si>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</si>
  <si>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</si>
  <si>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</si>
  <si>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</si>
  <si>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</si>
  <si>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</si>
  <si>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</si>
  <si>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</si>
  <si>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</si>
  <si>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</si>
  <si>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</si>
  <si>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</si>
  <si>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</si>
  <si>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</si>
  <si>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</si>
  <si>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</si>
  <si>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</si>
  <si>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</si>
  <si>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</si>
  <si>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</si>
  <si>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</si>
  <si>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</si>
  <si>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</si>
  <si>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</si>
  <si>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</si>
  <si>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</si>
  <si>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</si>
  <si>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</si>
  <si>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</si>
  <si>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</si>
  <si>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</si>
  <si>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</si>
  <si>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</si>
  <si>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</si>
  <si>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</si>
  <si>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</si>
  <si>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</si>
  <si>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</si>
  <si>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</si>
  <si>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</si>
  <si>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</si>
  <si>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</si>
  <si>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</si>
  <si>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</si>
  <si>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</si>
  <si>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</si>
  <si>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</si>
  <si>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</si>
  <si>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</si>
  <si>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</si>
  <si>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</si>
  <si>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</si>
  <si>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</si>
  <si>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</si>
  <si>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</si>
  <si>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</si>
  <si>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</si>
  <si>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</si>
  <si>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</si>
  <si>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</si>
  <si>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</si>
  <si>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</si>
  <si>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</si>
  <si>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</si>
  <si>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</si>
  <si>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</si>
  <si>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</si>
  <si>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</si>
  <si>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</si>
  <si>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</si>
  <si>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</si>
  <si>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</si>
  <si>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</si>
  <si>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</si>
  <si>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</si>
  <si>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</si>
  <si>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</si>
  <si>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</si>
  <si>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</si>
  <si>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</si>
  <si>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</si>
  <si>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</si>
  <si>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</si>
  <si>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</si>
  <si>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</si>
  <si>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</si>
  <si>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</si>
  <si>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</si>
  <si>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</si>
  <si>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</si>
  <si>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</si>
  <si>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</si>
  <si>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</si>
  <si>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</si>
  <si>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</si>
  <si>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</si>
  <si>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</si>
  <si>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</si>
  <si>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</si>
  <si>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</si>
  <si>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</si>
  <si>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</si>
  <si>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</si>
  <si>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</si>
  <si>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</si>
  <si>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</si>
  <si>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</si>
  <si>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</si>
  <si>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</si>
  <si>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</si>
  <si>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</si>
  <si>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</si>
  <si>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</si>
  <si>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</si>
  <si>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</si>
  <si>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</si>
  <si>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</si>
  <si>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</si>
  <si>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</si>
  <si>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</si>
  <si>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</si>
  <si>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</si>
  <si>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</si>
  <si>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</si>
  <si>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</si>
  <si>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</si>
  <si>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</si>
  <si>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</si>
  <si>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</si>
  <si>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</si>
  <si>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</si>
  <si>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</si>
  <si>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</si>
  <si>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</si>
  <si>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</si>
  <si>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</si>
  <si>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</si>
  <si>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</si>
  <si>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</si>
  <si>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</si>
  <si>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</si>
  <si>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</si>
  <si>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</si>
  <si>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</si>
  <si>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</si>
  <si>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</si>
  <si>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</si>
  <si>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</si>
  <si>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</si>
  <si>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</si>
  <si>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</si>
  <si>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</si>
  <si>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</si>
  <si>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</si>
  <si>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</si>
  <si>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</si>
  <si>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</si>
  <si>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</si>
  <si>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</si>
  <si>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</si>
  <si>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</si>
  <si>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</si>
  <si>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</si>
  <si>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</si>
  <si>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</si>
  <si>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</si>
  <si>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</si>
  <si>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</si>
  <si>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</si>
  <si>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</si>
  <si>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</si>
  <si>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</si>
  <si>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</si>
  <si>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</si>
  <si>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</si>
  <si>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</si>
  <si>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</si>
  <si>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</si>
  <si>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</si>
  <si>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</si>
  <si>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</si>
  <si>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</si>
  <si>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</si>
  <si>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</si>
  <si>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</si>
  <si>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</si>
  <si>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</si>
  <si>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</si>
  <si>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</si>
  <si>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</si>
  <si>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</si>
  <si>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</si>
  <si>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</si>
  <si>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</si>
  <si>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</si>
  <si>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</si>
  <si>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</si>
  <si>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</si>
  <si>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</si>
  <si>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</si>
  <si>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</si>
  <si>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</si>
  <si>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</si>
  <si>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</si>
  <si>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</si>
  <si>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</si>
  <si>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</si>
  <si>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</si>
  <si>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</si>
  <si>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</si>
  <si>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</si>
  <si>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</si>
  <si>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</si>
  <si>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</si>
  <si>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</si>
  <si>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</si>
  <si>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</si>
  <si>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</si>
  <si>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</si>
  <si>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</si>
  <si>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</si>
  <si>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</si>
  <si>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</si>
  <si>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</si>
  <si>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</si>
  <si>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</si>
  <si>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</si>
  <si>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</si>
  <si>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</si>
  <si>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</si>
  <si>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</si>
  <si>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</si>
  <si>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</si>
  <si>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</si>
  <si>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</si>
  <si>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</si>
  <si>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</si>
  <si>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</si>
  <si>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</si>
  <si>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</si>
  <si>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</si>
  <si>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</si>
  <si>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</si>
  <si>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</si>
  <si>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</si>
  <si>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</si>
  <si>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</si>
  <si>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</si>
  <si>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</si>
  <si>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</si>
  <si>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</si>
  <si>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</si>
  <si>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</si>
  <si>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</si>
  <si>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</si>
  <si>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</si>
  <si>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</si>
  <si>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</si>
  <si>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</si>
  <si>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</si>
  <si>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</si>
  <si>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</si>
  <si>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</si>
  <si>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</si>
  <si>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</si>
  <si>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</si>
  <si>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</si>
  <si>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</si>
  <si>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</si>
  <si>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</si>
  <si>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</si>
  <si>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</si>
  <si>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</si>
  <si>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</si>
  <si>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</si>
  <si>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</si>
  <si>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</si>
  <si>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</si>
  <si>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</si>
  <si>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</si>
  <si>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</si>
  <si>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</si>
  <si>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</si>
  <si>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</si>
  <si>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</si>
  <si>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</si>
  <si>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</si>
  <si>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</si>
  <si>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</si>
  <si>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</si>
  <si>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</si>
  <si>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</si>
  <si>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</si>
  <si>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</si>
  <si>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</si>
  <si>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</si>
  <si>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</si>
  <si>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</si>
  <si>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</si>
  <si>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</si>
  <si>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</si>
  <si>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</si>
  <si>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</si>
  <si>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</si>
  <si>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</si>
  <si>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</si>
  <si>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</si>
  <si>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</si>
  <si>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</si>
  <si>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</si>
  <si>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</si>
  <si>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</si>
  <si>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</si>
  <si>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</si>
  <si>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</si>
  <si>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</si>
  <si>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</si>
  <si>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</si>
  <si>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</si>
  <si>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</si>
  <si>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</si>
  <si>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</si>
  <si>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</si>
  <si>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</si>
  <si>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</si>
  <si>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</si>
  <si>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</si>
  <si>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</si>
  <si>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</si>
  <si>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</si>
  <si>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</si>
  <si>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</si>
  <si>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</si>
  <si>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</si>
  <si>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</si>
  <si>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</si>
  <si>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</si>
  <si>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</si>
  <si>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</si>
  <si>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</si>
  <si>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</si>
  <si>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</si>
  <si>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</si>
  <si>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</si>
  <si>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</si>
  <si>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</si>
  <si>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</si>
  <si>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</si>
  <si>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</si>
  <si>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</si>
  <si>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</si>
  <si>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</si>
  <si>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</si>
  <si>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</si>
  <si>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</si>
  <si>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</si>
  <si>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</si>
  <si>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</si>
  <si>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</si>
  <si>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</si>
  <si>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</si>
  <si>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</si>
  <si>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</si>
  <si>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</si>
  <si>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</si>
  <si>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</si>
  <si>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</si>
  <si>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</si>
  <si>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</si>
  <si>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</si>
  <si>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</si>
  <si>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</si>
  <si>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</si>
  <si>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</si>
  <si>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</si>
  <si>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</si>
  <si>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</si>
  <si>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</si>
  <si>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</si>
  <si>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</si>
  <si>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</si>
  <si>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</si>
  <si>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</si>
  <si>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</si>
  <si>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</si>
  <si>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</si>
  <si>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</si>
  <si>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</si>
  <si>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</si>
  <si>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</si>
  <si>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</si>
  <si>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</si>
  <si>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</si>
  <si>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</si>
  <si>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</si>
  <si>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</si>
  <si>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</si>
  <si>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</si>
  <si>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</si>
  <si>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</si>
  <si>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</si>
  <si>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</si>
  <si>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</si>
  <si>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</si>
  <si>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</si>
  <si>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</si>
  <si>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</si>
  <si>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</si>
  <si>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</si>
  <si>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</si>
  <si>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</si>
  <si>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</si>
  <si>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</si>
  <si>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</si>
  <si>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</si>
  <si>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</si>
  <si>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</si>
  <si>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</si>
  <si>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</si>
  <si>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</si>
  <si>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</si>
  <si>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</si>
  <si>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</si>
  <si>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</si>
  <si>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</si>
  <si>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</si>
  <si>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</si>
  <si>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</si>
  <si>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</si>
  <si>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</si>
  <si>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</si>
  <si>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</si>
  <si>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</si>
  <si>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</si>
  <si>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</si>
  <si>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</si>
  <si>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</si>
  <si>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</si>
  <si>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</si>
  <si>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</si>
  <si>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</si>
  <si>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</si>
  <si>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</si>
  <si>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</si>
  <si>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</si>
  <si>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</si>
  <si>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</si>
  <si>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</si>
  <si>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</si>
  <si>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</si>
  <si>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</si>
  <si>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</si>
  <si>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</si>
  <si>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</si>
  <si>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</si>
  <si>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</si>
  <si>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</si>
  <si>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</si>
  <si>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</si>
  <si>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</si>
  <si>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</si>
  <si>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</si>
  <si>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</si>
  <si>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</si>
  <si>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</si>
  <si>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</si>
  <si>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</si>
  <si>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</si>
  <si>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</si>
  <si>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</si>
  <si>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</si>
  <si>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</si>
  <si>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</si>
  <si>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</si>
  <si>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</si>
  <si>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</si>
  <si>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</si>
  <si>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</si>
  <si>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</si>
  <si>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</si>
  <si>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</si>
  <si>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</si>
  <si>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</si>
  <si>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</si>
  <si>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</si>
  <si>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</si>
  <si>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</si>
  <si>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</si>
  <si>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</si>
  <si>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</si>
  <si>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</si>
  <si>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</si>
  <si>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</si>
  <si>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</si>
  <si>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</si>
  <si>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</si>
  <si>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</si>
  <si>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</si>
  <si>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</si>
  <si>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</si>
  <si>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</si>
  <si>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</si>
  <si>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</si>
  <si>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</si>
  <si>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</si>
  <si>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</si>
  <si>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</si>
  <si>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</si>
  <si>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</si>
  <si>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</si>
  <si>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</si>
  <si>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</si>
  <si>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</si>
  <si>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</si>
  <si>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</si>
  <si>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</si>
  <si>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</si>
  <si>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</si>
  <si>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</si>
  <si>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</si>
  <si>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</si>
  <si>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</si>
  <si>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</si>
  <si>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</si>
  <si>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</si>
  <si>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</si>
  <si>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</si>
  <si>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</si>
  <si>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</si>
  <si>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</si>
  <si>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</si>
  <si>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</si>
  <si>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</si>
  <si>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</si>
  <si>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</si>
  <si>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</si>
  <si>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</si>
  <si>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</si>
  <si>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</si>
  <si>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</si>
  <si>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</si>
  <si>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</si>
  <si>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</si>
  <si>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</si>
  <si>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</si>
  <si>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</si>
  <si>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</si>
  <si>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</si>
  <si>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</si>
  <si>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</si>
  <si>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</si>
  <si>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</si>
  <si>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</si>
  <si>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</si>
  <si>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</si>
  <si>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</si>
  <si>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</si>
  <si>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</si>
  <si>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</si>
  <si>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</si>
  <si>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</si>
  <si>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</si>
  <si>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</si>
  <si>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</si>
  <si>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</si>
  <si>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</si>
  <si>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</si>
  <si>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</si>
  <si>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</si>
  <si>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</si>
  <si>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</si>
  <si>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</si>
  <si>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</si>
  <si>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</si>
  <si>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</si>
  <si>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</si>
  <si>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</si>
  <si>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</si>
  <si>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</si>
  <si>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</si>
  <si>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</si>
  <si>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</si>
  <si>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</si>
  <si>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</si>
  <si>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</si>
  <si>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</si>
  <si>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</si>
  <si>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</si>
  <si>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</si>
  <si>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</si>
  <si>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</si>
  <si>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</si>
  <si>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</si>
  <si>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</si>
  <si>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</si>
  <si>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</si>
  <si>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</si>
  <si>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</si>
  <si>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</si>
  <si>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</si>
  <si>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</si>
  <si>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</si>
  <si>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</si>
  <si>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</si>
  <si>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</si>
  <si>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</si>
  <si>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</si>
  <si>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</si>
  <si>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</si>
  <si>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</si>
  <si>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</si>
  <si>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</si>
  <si>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</si>
  <si>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</si>
  <si>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</si>
  <si>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</si>
  <si>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</si>
  <si>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</si>
  <si>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</si>
  <si>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</si>
  <si>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</si>
  <si>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</si>
  <si>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</si>
  <si>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</si>
  <si>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</si>
  <si>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</si>
  <si>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</si>
  <si>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</si>
  <si>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</si>
  <si>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</si>
  <si>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</si>
  <si>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</si>
  <si>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</si>
  <si>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</si>
  <si>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</si>
  <si>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</si>
  <si>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</si>
  <si>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</si>
  <si>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</si>
  <si>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</si>
  <si>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</si>
  <si>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</si>
  <si>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</si>
  <si>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</si>
  <si>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</si>
  <si>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</si>
  <si>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</si>
  <si>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</si>
  <si>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</si>
  <si>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</si>
  <si>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</si>
  <si>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</si>
  <si>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</si>
  <si>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</si>
  <si>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</si>
  <si>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</si>
  <si>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</si>
  <si>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</si>
  <si>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</si>
  <si>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</si>
  <si>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</si>
  <si>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</si>
  <si>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</si>
  <si>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</si>
  <si>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</si>
  <si>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</si>
  <si>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</si>
  <si>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</si>
  <si>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</si>
  <si>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</si>
  <si>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</si>
  <si>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</si>
  <si>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</si>
  <si>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</si>
  <si>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</si>
  <si>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</si>
  <si>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</si>
  <si>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</si>
  <si>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</si>
  <si>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</si>
  <si>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</si>
  <si>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</si>
  <si>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</si>
  <si>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</si>
  <si>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</si>
  <si>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</si>
  <si>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</si>
  <si>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</si>
  <si>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</si>
  <si>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</si>
  <si>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</si>
  <si>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</si>
  <si>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</si>
  <si>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</si>
  <si>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</si>
  <si>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</si>
  <si>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</si>
  <si>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</si>
  <si>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</si>
  <si>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</si>
  <si>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</si>
  <si>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</si>
  <si>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</si>
  <si>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</si>
  <si>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</si>
  <si>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</si>
  <si>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</si>
  <si>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</si>
  <si>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</si>
  <si>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</si>
  <si>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</si>
  <si>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</si>
  <si>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</si>
  <si>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</si>
  <si>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</si>
  <si>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</si>
  <si>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</si>
  <si>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</si>
  <si>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</si>
  <si>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</si>
  <si>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</si>
  <si>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</si>
  <si>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</si>
  <si>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</si>
  <si>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</si>
  <si>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</si>
  <si>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</si>
  <si>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</si>
  <si>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</si>
  <si>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</si>
  <si>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</si>
  <si>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</si>
  <si>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</si>
  <si>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</si>
  <si>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</si>
  <si>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</si>
  <si>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</si>
  <si>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</si>
  <si>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</si>
  <si>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</si>
  <si>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</si>
  <si>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</si>
  <si>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</si>
  <si>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</si>
  <si>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</si>
  <si>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</si>
  <si>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</si>
  <si>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</si>
  <si>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</si>
  <si>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</si>
  <si>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</si>
  <si>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</si>
  <si>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</si>
  <si>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</si>
  <si>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</si>
  <si>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</si>
  <si>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</si>
  <si>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</si>
  <si>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</si>
  <si>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</si>
  <si>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</si>
  <si>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</si>
  <si>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</si>
  <si>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</si>
  <si>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</si>
  <si>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</si>
  <si>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</si>
  <si>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</si>
  <si>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</si>
  <si>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</si>
  <si>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</si>
  <si>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</si>
  <si>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</si>
  <si>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</si>
  <si>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</si>
  <si>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</si>
  <si>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</si>
  <si>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</si>
  <si>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</si>
  <si>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</si>
  <si>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</si>
  <si>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</si>
  <si>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</si>
  <si>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</si>
  <si>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</si>
  <si>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</si>
  <si>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</si>
  <si>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</si>
  <si>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</si>
  <si>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</si>
  <si>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</si>
  <si>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</si>
  <si>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</si>
  <si>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</si>
  <si>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</si>
  <si>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</si>
  <si>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</si>
  <si>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</si>
  <si>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</si>
  <si>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</si>
  <si>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</si>
  <si>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</si>
  <si>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</si>
  <si>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</si>
  <si>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</si>
  <si>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</si>
  <si>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</si>
  <si>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</si>
  <si>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</si>
  <si>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</si>
  <si>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</si>
  <si>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</si>
  <si>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</si>
  <si>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</si>
  <si>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</si>
  <si>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</si>
  <si>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</si>
  <si>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</si>
  <si>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</si>
  <si>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</si>
  <si>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</si>
  <si>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</si>
  <si>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</si>
  <si>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</si>
  <si>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</si>
  <si>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</si>
  <si>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</si>
  <si>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</si>
  <si>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</si>
  <si>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</si>
  <si>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</si>
  <si>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</si>
  <si>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</si>
  <si>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</si>
  <si>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</si>
  <si>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</si>
  <si>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</si>
  <si>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</si>
  <si>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</si>
  <si>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</si>
  <si>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</si>
  <si>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</si>
  <si>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</si>
  <si>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</si>
  <si>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</si>
  <si>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</si>
  <si>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</si>
  <si>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</si>
  <si>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</si>
  <si>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</si>
  <si>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</si>
  <si>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</si>
  <si>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</si>
  <si>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</si>
  <si>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</si>
  <si>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</si>
  <si>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</si>
  <si>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</si>
  <si>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</si>
  <si>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</si>
  <si>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</si>
  <si>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</si>
  <si>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</si>
  <si>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</si>
  <si>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</si>
  <si>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</si>
  <si>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</si>
  <si>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</si>
  <si>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</si>
  <si>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</si>
  <si>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</si>
  <si>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</si>
  <si>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</si>
  <si>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</si>
  <si>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</si>
  <si>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</si>
  <si>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</si>
  <si>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</si>
  <si>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</si>
  <si>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</si>
  <si>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</si>
  <si>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</si>
  <si>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</si>
  <si>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</si>
  <si>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</si>
  <si>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</si>
  <si>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</si>
  <si>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</si>
  <si>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</si>
  <si>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</si>
  <si>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</si>
  <si>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</si>
  <si>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</si>
  <si>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</si>
  <si>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</si>
  <si>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</si>
  <si>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</si>
  <si>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</si>
  <si>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</si>
  <si>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</si>
  <si>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</si>
  <si>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</si>
  <si>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</si>
  <si>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</si>
  <si>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</si>
  <si>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</si>
  <si>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</si>
  <si>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</si>
  <si>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</si>
  <si>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</si>
  <si>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</si>
  <si>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</si>
  <si>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</si>
  <si>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</si>
  <si>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</si>
  <si>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</si>
  <si>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</si>
  <si>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</si>
  <si>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</si>
  <si>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</si>
  <si>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</si>
  <si>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</si>
  <si>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</si>
  <si>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</si>
  <si>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</si>
  <si>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</si>
  <si>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</si>
  <si>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</si>
  <si>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</si>
  <si>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</si>
  <si>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</si>
  <si>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</si>
  <si>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</si>
  <si>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</si>
  <si>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</si>
  <si>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</si>
  <si>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</si>
  <si>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</si>
  <si>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</si>
  <si>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</si>
  <si>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</si>
  <si>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</si>
  <si>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</si>
  <si>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</si>
  <si>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</si>
  <si>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</si>
  <si>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</si>
  <si>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</si>
  <si>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</si>
  <si>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</si>
  <si>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</si>
  <si>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</si>
  <si>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</si>
  <si>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</si>
  <si>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</si>
  <si>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</si>
  <si>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</si>
  <si>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</si>
  <si>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</si>
  <si>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</si>
  <si>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</si>
  <si>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</si>
  <si>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</si>
  <si>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</si>
  <si>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</si>
  <si>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</si>
  <si>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</si>
  <si>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</si>
  <si>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</si>
  <si>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</si>
  <si>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</si>
  <si>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</si>
  <si>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</si>
  <si>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</si>
  <si>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</si>
  <si>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</si>
  <si>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</si>
  <si>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</si>
  <si>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</si>
  <si>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</si>
  <si>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</si>
  <si>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</si>
  <si>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</si>
  <si>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</si>
  <si>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</si>
  <si>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</si>
  <si>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</si>
  <si>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</si>
  <si>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</si>
  <si>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</si>
  <si>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</si>
  <si>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</si>
  <si>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</si>
  <si>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</si>
  <si>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</si>
  <si>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</si>
  <si>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</si>
  <si>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</si>
  <si>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</si>
  <si>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</si>
  <si>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</si>
  <si>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</si>
  <si>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</si>
  <si>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</si>
  <si>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</si>
  <si>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</si>
  <si>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</si>
  <si>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</si>
  <si>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</si>
  <si>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</si>
  <si>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</si>
  <si>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</si>
  <si>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</si>
  <si>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</si>
  <si>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</si>
  <si>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</si>
  <si>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</si>
  <si>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</si>
  <si>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</si>
  <si>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</si>
  <si>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</si>
  <si>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</si>
  <si>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</si>
  <si>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</si>
  <si>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</si>
  <si>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</si>
  <si>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</si>
  <si>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</si>
  <si>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</si>
  <si>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</si>
  <si>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</si>
  <si>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</si>
  <si>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</si>
  <si>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</si>
  <si>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</si>
  <si>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</si>
  <si>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</si>
  <si>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</si>
  <si>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</si>
  <si>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</si>
  <si>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</si>
  <si>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</si>
  <si>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</si>
  <si>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</si>
  <si>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</si>
  <si>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</si>
  <si>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</si>
  <si>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</si>
  <si>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</si>
  <si>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</si>
  <si>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</si>
  <si>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</si>
  <si>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</si>
  <si>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</si>
  <si>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</si>
  <si>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</si>
  <si>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</si>
  <si>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</si>
  <si>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</si>
  <si>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</si>
  <si>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</si>
  <si>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</si>
  <si>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</si>
  <si>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</si>
  <si>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</si>
  <si>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</si>
  <si>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</si>
  <si>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</si>
  <si>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</si>
  <si>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</si>
  <si>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</si>
  <si>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</si>
  <si>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</si>
  <si>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</si>
  <si>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</si>
  <si>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</si>
  <si>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</si>
  <si>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</si>
  <si>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</si>
  <si>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</si>
  <si>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</si>
  <si>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</si>
  <si>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</si>
  <si>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</si>
  <si>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</si>
  <si>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</si>
  <si>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</si>
  <si>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</si>
  <si>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</si>
  <si>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</si>
  <si>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</si>
  <si>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</si>
  <si>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</si>
  <si>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</si>
  <si>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</si>
  <si>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</si>
  <si>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</si>
  <si>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</si>
  <si>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</si>
  <si>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</si>
  <si>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</si>
  <si>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</si>
  <si>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</si>
  <si>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</si>
  <si>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</si>
  <si>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</si>
  <si>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</si>
  <si>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</si>
  <si>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</si>
  <si>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</si>
  <si>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</si>
  <si>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</si>
  <si>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</si>
  <si>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</si>
  <si>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</si>
  <si>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</si>
  <si>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</si>
  <si>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</si>
  <si>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</si>
  <si>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</si>
  <si>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</si>
  <si>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</si>
  <si>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</si>
  <si>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</si>
  <si>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</si>
  <si>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</si>
  <si>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</si>
  <si>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</si>
  <si>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</si>
  <si>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</si>
  <si>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</si>
  <si>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</si>
  <si>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</si>
  <si>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</si>
  <si>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</si>
  <si>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</si>
  <si>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</si>
  <si>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</si>
  <si>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</si>
  <si>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</si>
  <si>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</si>
  <si>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</si>
  <si>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</si>
  <si>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</si>
  <si>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</si>
  <si>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</si>
  <si>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</si>
  <si>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</si>
  <si>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</si>
  <si>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</si>
  <si>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</si>
  <si>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</si>
  <si>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</si>
  <si>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</si>
  <si>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</si>
  <si>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</si>
  <si>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</si>
  <si>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</si>
  <si>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</si>
  <si>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</si>
  <si>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</si>
  <si>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</si>
  <si>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</si>
  <si>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</si>
  <si>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</si>
  <si>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</si>
  <si>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</si>
  <si>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</si>
  <si>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</si>
  <si>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</si>
  <si>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</si>
  <si>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</si>
  <si>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</si>
  <si>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</si>
  <si>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</si>
  <si>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</si>
  <si>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</si>
  <si>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</si>
  <si>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</si>
  <si>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</si>
  <si>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</si>
  <si>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</si>
  <si>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</si>
  <si>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</si>
  <si>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</si>
  <si>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</si>
  <si>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</si>
  <si>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</si>
  <si>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</si>
  <si>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</si>
  <si>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</si>
  <si>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</si>
  <si>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</si>
  <si>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</si>
  <si>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</si>
  <si>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</si>
  <si>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</si>
  <si>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</si>
  <si>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</si>
  <si>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</si>
  <si>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</si>
  <si>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</si>
  <si>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</si>
  <si>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</si>
  <si>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</si>
  <si>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</si>
  <si>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</si>
  <si>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</si>
  <si>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</si>
  <si>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</si>
  <si>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</si>
  <si>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</si>
  <si>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</si>
  <si>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</si>
  <si>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</si>
  <si>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</si>
  <si>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</si>
  <si>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</si>
  <si>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</si>
  <si>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</si>
  <si>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</si>
  <si>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</si>
  <si>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</si>
  <si>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</si>
  <si>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</si>
  <si>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</si>
  <si>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</si>
  <si>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</si>
  <si>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</si>
  <si>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</si>
  <si>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</si>
  <si>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</si>
  <si>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</si>
  <si>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</si>
  <si>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</si>
  <si>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</si>
  <si>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</si>
  <si>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</si>
  <si>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</si>
  <si>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</si>
  <si>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</si>
  <si>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</si>
  <si>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</si>
  <si>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</si>
  <si>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</si>
  <si>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</si>
  <si>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</si>
  <si>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</si>
  <si>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</si>
  <si>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</si>
  <si>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</si>
  <si>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</si>
  <si>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</si>
  <si>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</si>
  <si>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</si>
  <si>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</si>
  <si>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</si>
  <si>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</si>
  <si>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</si>
  <si>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</si>
  <si>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</si>
  <si>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</si>
  <si>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</si>
  <si>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</si>
  <si>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</si>
  <si>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</si>
  <si>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</si>
  <si>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</si>
  <si>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</si>
  <si>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</si>
  <si>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</si>
  <si>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</si>
  <si>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</si>
  <si>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</si>
  <si>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</si>
  <si>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</si>
  <si>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</si>
  <si>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</si>
  <si>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</si>
  <si>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</si>
  <si>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</si>
  <si>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</si>
  <si>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</si>
  <si>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</si>
  <si>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</si>
  <si>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</si>
  <si>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</si>
  <si>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</si>
  <si>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</si>
  <si>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</si>
  <si>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</si>
  <si>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</si>
  <si>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</si>
  <si>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</si>
  <si>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</si>
  <si>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</si>
  <si>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</si>
  <si>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</si>
  <si>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</si>
  <si>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</si>
  <si>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</si>
  <si>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</si>
  <si>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</si>
  <si>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</si>
  <si>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</si>
  <si>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</si>
  <si>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</si>
  <si>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</si>
  <si>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</si>
  <si>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</si>
  <si>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</si>
  <si>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</si>
  <si>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</si>
  <si>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</si>
  <si>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</si>
  <si>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</si>
  <si>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</si>
  <si>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</si>
  <si>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</si>
  <si>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</si>
  <si>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</si>
  <si>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</si>
  <si>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</si>
  <si>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</si>
  <si>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</si>
  <si>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</si>
  <si>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</si>
  <si>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</si>
  <si>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</si>
  <si>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</si>
  <si>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</si>
  <si>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</si>
  <si>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</si>
  <si>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</si>
  <si>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</si>
  <si>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</si>
  <si>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</si>
  <si>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</si>
  <si>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</si>
  <si>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</si>
  <si>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</si>
  <si>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</si>
  <si>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</si>
  <si>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</si>
  <si>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</si>
  <si>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</si>
  <si>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</si>
  <si>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</si>
  <si>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</si>
  <si>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</si>
  <si>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</si>
  <si>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</si>
  <si>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</si>
  <si>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</si>
  <si>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</si>
  <si>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</si>
  <si>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</si>
  <si>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</si>
  <si>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</si>
  <si>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</si>
  <si>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</si>
  <si>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</si>
  <si>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</si>
  <si>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</si>
  <si>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</si>
  <si>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</si>
  <si>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</si>
  <si>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</si>
  <si>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</si>
  <si>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</si>
  <si>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</si>
  <si>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</si>
  <si>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</si>
  <si>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</si>
  <si>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</si>
  <si>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</si>
  <si>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</si>
  <si>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</si>
  <si>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</si>
  <si>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</si>
  <si>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</si>
  <si>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</si>
  <si>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</si>
  <si>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</si>
  <si>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</si>
  <si>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</si>
  <si>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</si>
  <si>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</si>
  <si>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</si>
  <si>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</si>
  <si>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</si>
  <si>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</si>
  <si>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</si>
  <si>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</si>
  <si>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</si>
  <si>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</si>
  <si>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</si>
  <si>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</si>
  <si>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</si>
  <si>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</si>
  <si>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</si>
  <si>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</si>
  <si>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</si>
  <si>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</si>
  <si>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</si>
  <si>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</si>
  <si>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</si>
  <si>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</si>
  <si>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</si>
  <si>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</si>
  <si>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</si>
  <si>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</si>
  <si>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</si>
  <si>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</si>
  <si>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</si>
  <si>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</si>
  <si>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</si>
  <si>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</si>
  <si>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</si>
  <si>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</si>
  <si>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</si>
  <si>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</si>
  <si>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</si>
  <si>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</si>
  <si>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</si>
  <si>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</si>
  <si>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</si>
  <si>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</si>
  <si>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</si>
  <si>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</si>
  <si>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</si>
  <si>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</si>
  <si>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</si>
  <si>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</si>
  <si>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</si>
  <si>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</si>
  <si>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</si>
  <si>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</si>
  <si>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</si>
  <si>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</si>
  <si>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</si>
  <si>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</si>
  <si>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</si>
  <si>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</si>
  <si>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</si>
  <si>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</si>
  <si>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</si>
  <si>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</si>
  <si>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</si>
  <si>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</si>
  <si>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</si>
  <si>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</si>
  <si>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</si>
  <si>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</si>
  <si>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</si>
  <si>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</si>
  <si>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</si>
  <si>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</si>
  <si>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</si>
  <si>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</si>
  <si>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</si>
  <si>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</si>
  <si>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</si>
  <si>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</si>
  <si>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</si>
  <si>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</si>
  <si>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</si>
  <si>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</si>
  <si>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</si>
  <si>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</si>
  <si>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</si>
  <si>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</si>
  <si>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</si>
  <si>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</si>
  <si>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</si>
  <si>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</si>
  <si>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</si>
  <si>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</si>
  <si>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</si>
  <si>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</si>
  <si>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</si>
  <si>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</si>
  <si>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</si>
  <si>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</si>
  <si>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</si>
  <si>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</si>
  <si>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</si>
  <si>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</si>
  <si>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</si>
  <si>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</si>
  <si>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</si>
  <si>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</si>
  <si>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</si>
  <si>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</si>
  <si>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</si>
  <si>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</si>
  <si>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</si>
  <si>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</si>
  <si>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</si>
  <si>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</si>
  <si>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</si>
  <si>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</si>
  <si>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</si>
  <si>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</si>
  <si>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</si>
  <si>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</si>
  <si>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</si>
  <si>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</si>
  <si>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</si>
  <si>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</si>
  <si>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</si>
  <si>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</si>
  <si>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</si>
  <si>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</si>
  <si>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</si>
  <si>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</si>
  <si>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</si>
  <si>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</si>
  <si>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</si>
  <si>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</si>
  <si>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</si>
  <si>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</si>
  <si>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</si>
  <si>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</si>
  <si>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</si>
  <si>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</si>
  <si>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</si>
  <si>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</si>
  <si>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</si>
  <si>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</si>
  <si>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</si>
  <si>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</si>
  <si>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</si>
  <si>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</si>
  <si>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</si>
  <si>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</si>
  <si>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</si>
  <si>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</si>
  <si>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</si>
  <si>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</si>
  <si>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</si>
  <si>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</si>
  <si>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</si>
  <si>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</si>
  <si>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</si>
  <si>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</si>
  <si>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</si>
  <si>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</si>
  <si>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</si>
  <si>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</si>
  <si>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</si>
  <si>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</si>
  <si>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</si>
  <si>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</si>
  <si>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</si>
  <si>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</si>
  <si>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</si>
  <si>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</si>
  <si>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</si>
  <si>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</si>
  <si>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</si>
  <si>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</si>
  <si>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</si>
  <si>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</si>
  <si>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</si>
  <si>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</si>
  <si>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</si>
  <si>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</si>
  <si>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</si>
  <si>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</si>
  <si>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</si>
  <si>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</si>
  <si>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</si>
  <si>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</si>
  <si>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</si>
  <si>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</si>
  <si>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</si>
  <si>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</si>
  <si>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</si>
  <si>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</si>
  <si>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</si>
  <si>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</si>
  <si>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</si>
  <si>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</si>
  <si>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</si>
  <si>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</si>
  <si>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</si>
  <si>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</si>
  <si>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</si>
  <si>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</si>
  <si>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</si>
  <si>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</si>
  <si>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</si>
  <si>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</si>
  <si>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</si>
  <si>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</si>
  <si>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</si>
  <si>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</si>
  <si>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</si>
  <si>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</si>
  <si>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</si>
  <si>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</si>
  <si>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</si>
  <si>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</si>
  <si>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</si>
  <si>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</si>
  <si>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</si>
  <si>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</si>
  <si>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</si>
  <si>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</si>
  <si>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</si>
  <si>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</si>
  <si>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</si>
  <si>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</si>
  <si>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</si>
  <si>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</si>
  <si>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</si>
  <si>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</si>
  <si>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</si>
  <si>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</si>
  <si>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</si>
  <si>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</si>
  <si>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</si>
  <si>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</si>
  <si>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</si>
  <si>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</si>
  <si>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</si>
  <si>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</si>
  <si>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</si>
  <si>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</si>
  <si>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</si>
  <si>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</si>
  <si>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</si>
  <si>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</si>
  <si>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</si>
  <si>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</si>
  <si>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</si>
  <si>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</si>
  <si>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</si>
  <si>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</si>
  <si>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</si>
  <si>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</si>
  <si>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</si>
  <si>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</si>
  <si>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</si>
  <si>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</si>
  <si>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</si>
  <si>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</si>
  <si>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</si>
  <si>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</si>
  <si>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</si>
  <si>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</si>
  <si>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</si>
  <si>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</si>
  <si>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</si>
  <si>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</si>
  <si>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</si>
  <si>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</si>
  <si>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</si>
  <si>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</si>
  <si>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</si>
  <si>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</si>
  <si>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</si>
  <si>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</si>
  <si>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</si>
  <si>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</si>
  <si>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</si>
  <si>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</si>
  <si>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</si>
  <si>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</si>
  <si>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</si>
  <si>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</si>
  <si>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</si>
  <si>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</si>
  <si>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</si>
  <si>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</si>
  <si>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</si>
  <si>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</si>
  <si>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</si>
  <si>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</si>
  <si>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</si>
  <si>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</si>
  <si>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</si>
  <si>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</si>
  <si>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</si>
  <si>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</si>
  <si>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</si>
  <si>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</si>
  <si>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</si>
  <si>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</si>
  <si>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</si>
  <si>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</si>
  <si>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</si>
  <si>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</si>
  <si>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</si>
  <si>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</si>
  <si>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</si>
  <si>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</si>
  <si>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</si>
  <si>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</si>
  <si>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</si>
  <si>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</si>
  <si>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</si>
  <si>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</si>
  <si>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</si>
  <si>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</si>
  <si>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</si>
  <si>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</si>
  <si>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</si>
  <si>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</si>
  <si>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</si>
  <si>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</si>
  <si>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</si>
  <si>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</si>
  <si>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</si>
  <si>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</si>
  <si>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</si>
  <si>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</si>
  <si>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</si>
  <si>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</si>
  <si>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</si>
  <si>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</si>
  <si>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</si>
  <si>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</si>
  <si>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</si>
  <si>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</si>
  <si>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</si>
  <si>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</si>
  <si>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</si>
  <si>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</si>
  <si>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</si>
  <si>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</si>
  <si>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</si>
  <si>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</si>
  <si>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</si>
  <si>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</si>
  <si>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</si>
  <si>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</si>
  <si>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</si>
  <si>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</si>
  <si>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</si>
  <si>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</si>
  <si>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</si>
  <si>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</si>
  <si>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</si>
  <si>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</si>
  <si>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</si>
  <si>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</si>
  <si>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</si>
  <si>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</si>
  <si>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</si>
  <si>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</si>
  <si>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</si>
  <si>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</si>
  <si>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</si>
  <si>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</si>
  <si>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</si>
  <si>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</si>
  <si>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</si>
  <si>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</si>
  <si>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</si>
  <si>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</si>
  <si>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</si>
  <si>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</si>
  <si>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</si>
  <si>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</si>
  <si>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</si>
  <si>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</si>
  <si>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</si>
  <si>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</si>
  <si>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</si>
  <si>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</si>
  <si>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</si>
  <si>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</si>
  <si>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</si>
  <si>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</si>
  <si>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</si>
  <si>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</si>
  <si>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</si>
  <si>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</si>
  <si>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</si>
  <si>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</si>
  <si>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</si>
  <si>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</si>
  <si>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</si>
  <si>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</si>
  <si>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</si>
  <si>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</si>
  <si>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</si>
  <si>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</si>
  <si>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</si>
  <si>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</si>
  <si>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</si>
  <si>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</si>
  <si>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</si>
  <si>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</si>
  <si>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</si>
  <si>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</si>
  <si>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</si>
  <si>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</si>
  <si>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</si>
  <si>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</si>
  <si>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</si>
  <si>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</si>
  <si>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</si>
  <si>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</si>
  <si>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</si>
  <si>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</si>
  <si>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</si>
  <si>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</si>
  <si>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</si>
  <si>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</si>
  <si>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</si>
  <si>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</si>
  <si>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</si>
  <si>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</si>
  <si>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</si>
  <si>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</si>
  <si>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</si>
  <si>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</si>
  <si>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</si>
  <si>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</si>
  <si>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</si>
  <si>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</si>
  <si>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</si>
  <si>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</si>
  <si>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</si>
  <si>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</si>
  <si>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</si>
  <si>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</si>
  <si>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</si>
  <si>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</si>
  <si>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</si>
  <si>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</si>
  <si>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</si>
  <si>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</si>
  <si>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</si>
  <si>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</si>
  <si>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</si>
  <si>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</si>
  <si>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</si>
  <si>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</si>
  <si>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</si>
  <si>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</si>
  <si>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</si>
  <si>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</si>
  <si>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</si>
  <si>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</si>
  <si>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</si>
  <si>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</si>
  <si>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</si>
  <si>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</si>
  <si>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</si>
  <si>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</si>
  <si>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</si>
  <si>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</si>
  <si>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</si>
  <si>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</si>
  <si>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</si>
  <si>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</si>
  <si>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</si>
  <si>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</si>
  <si>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</si>
  <si>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</si>
  <si>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</si>
  <si>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</si>
  <si>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</si>
  <si>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</si>
  <si>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</si>
  <si>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</si>
  <si>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</si>
  <si>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</si>
  <si>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</si>
  <si>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</si>
  <si>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</si>
  <si>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</si>
  <si>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</si>
  <si>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</si>
  <si>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</si>
  <si>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</si>
  <si>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</si>
  <si>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</si>
  <si>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</si>
  <si>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</si>
  <si>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</si>
  <si>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</si>
  <si>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</si>
  <si>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</si>
  <si>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</si>
  <si>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</si>
  <si>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</si>
  <si>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</si>
  <si>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</si>
  <si>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</si>
  <si>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</si>
  <si>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</si>
  <si>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</si>
  <si>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</si>
  <si>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</si>
  <si>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</si>
  <si>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</si>
  <si>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</si>
  <si>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</si>
  <si>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</si>
  <si>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</si>
  <si>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</si>
  <si>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</si>
  <si>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</si>
  <si>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</si>
  <si>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</si>
  <si>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</si>
  <si>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</si>
  <si>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</si>
  <si>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</si>
  <si>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</si>
  <si>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</si>
  <si>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</si>
  <si>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</si>
  <si>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</si>
  <si>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</si>
  <si>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</si>
  <si>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</si>
  <si>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</si>
  <si>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</si>
  <si>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</si>
  <si>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</si>
  <si>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</si>
  <si>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</si>
  <si>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</si>
  <si>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</si>
  <si>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</si>
  <si>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</si>
  <si>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</si>
  <si>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</si>
  <si>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</si>
  <si>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</si>
  <si>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</si>
  <si>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</si>
  <si>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</si>
  <si>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</si>
  <si>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</si>
  <si>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</si>
  <si>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</si>
  <si>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</si>
  <si>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</si>
  <si>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</si>
  <si>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</si>
  <si>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</si>
  <si>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</si>
  <si>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</si>
  <si>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</si>
  <si>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</si>
  <si>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</si>
  <si>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</si>
  <si>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</si>
  <si>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</si>
  <si>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</si>
  <si>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</si>
  <si>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</si>
  <si>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</si>
  <si>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</si>
  <si>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</si>
  <si>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</si>
  <si>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</si>
  <si>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</si>
  <si>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</si>
  <si>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</si>
  <si>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</si>
  <si>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</si>
  <si>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</si>
  <si>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</si>
  <si>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</si>
  <si>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</si>
  <si>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</si>
  <si>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</si>
  <si>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</si>
  <si>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</si>
  <si>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</si>
  <si>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</si>
  <si>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</si>
  <si>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</si>
  <si>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</si>
  <si>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</si>
  <si>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</si>
  <si>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</si>
  <si>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</si>
  <si>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</si>
  <si>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</si>
  <si>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</si>
  <si>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</si>
  <si>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</si>
  <si>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</si>
  <si>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</si>
  <si>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</si>
  <si>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</si>
  <si>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</si>
  <si>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</si>
  <si>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</si>
  <si>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</si>
  <si>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</si>
  <si>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</si>
  <si>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</si>
  <si>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</si>
  <si>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</si>
  <si>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</si>
  <si>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</si>
  <si>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</si>
  <si>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</si>
  <si>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</si>
  <si>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</si>
  <si>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</si>
  <si>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</si>
  <si>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</si>
  <si>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</si>
  <si>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</si>
  <si>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</si>
  <si>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</si>
  <si>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</si>
  <si>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</si>
  <si>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</si>
  <si>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</si>
  <si>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</si>
  <si>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</si>
  <si>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</si>
  <si>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</si>
  <si>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</si>
  <si>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</si>
  <si>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</si>
  <si>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</si>
  <si>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</si>
  <si>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</si>
  <si>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</si>
  <si>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</si>
  <si>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</si>
  <si>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</si>
  <si>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</si>
  <si>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</si>
  <si>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</si>
  <si>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</si>
  <si>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</si>
  <si>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</si>
  <si>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</si>
  <si>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</si>
  <si>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</si>
  <si>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</si>
  <si>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</si>
  <si>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</si>
  <si>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</si>
  <si>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</si>
  <si>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</si>
  <si>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</si>
  <si>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</si>
  <si>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</si>
  <si>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</si>
  <si>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</si>
  <si>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</si>
  <si>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</si>
  <si>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</si>
  <si>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</si>
  <si>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</si>
  <si>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</si>
  <si>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</si>
  <si>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</si>
  <si>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</si>
  <si>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</si>
  <si>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</si>
  <si>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</si>
  <si>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</si>
  <si>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</si>
  <si>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</si>
  <si>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</si>
  <si>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</si>
  <si>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</si>
  <si>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</si>
  <si>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</si>
  <si>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</si>
  <si>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</si>
  <si>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</si>
  <si>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</si>
  <si>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</si>
  <si>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</si>
  <si>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</si>
  <si>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</si>
  <si>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</si>
  <si>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</si>
  <si>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</si>
  <si>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</si>
  <si>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</si>
  <si>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</si>
  <si>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</si>
  <si>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</si>
  <si>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</si>
  <si>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</si>
  <si>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</si>
  <si>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</si>
  <si>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</si>
  <si>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</si>
  <si>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</si>
  <si>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</si>
  <si>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</si>
  <si>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</si>
  <si>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</si>
  <si>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</si>
  <si>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</si>
  <si>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</si>
  <si>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</si>
  <si>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</si>
  <si>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</si>
  <si>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</si>
  <si>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</si>
  <si>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</si>
  <si>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</si>
  <si>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</si>
  <si>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</si>
  <si>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</si>
  <si>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</si>
  <si>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</si>
  <si>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</si>
  <si>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</si>
  <si>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</si>
  <si>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</si>
  <si>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</si>
  <si>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</si>
  <si>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</si>
  <si>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</si>
  <si>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</si>
  <si>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</si>
  <si>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</si>
  <si>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</si>
  <si>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</si>
  <si>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</si>
  <si>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</si>
  <si>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</si>
  <si>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</si>
  <si>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</si>
  <si>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</si>
  <si>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</si>
  <si>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</si>
  <si>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</si>
  <si>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</si>
  <si>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</si>
  <si>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</si>
  <si>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</si>
  <si>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</si>
  <si>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</si>
  <si>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</si>
  <si>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</si>
  <si>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</si>
  <si>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</si>
  <si>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</si>
  <si>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</si>
  <si>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</si>
  <si>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</si>
  <si>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</si>
  <si>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</si>
  <si>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</si>
  <si>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</si>
  <si>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</si>
  <si>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</si>
  <si>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</si>
  <si>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</si>
  <si>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</si>
  <si>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</si>
  <si>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</si>
  <si>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</si>
  <si>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</si>
  <si>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</si>
  <si>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</si>
  <si>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</si>
  <si>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</si>
  <si>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</si>
  <si>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</si>
  <si>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</si>
  <si>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</si>
  <si>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</si>
  <si>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</si>
  <si>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</si>
  <si>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</si>
  <si>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</si>
  <si>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</si>
  <si>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</si>
  <si>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</si>
  <si>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</si>
  <si>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</si>
  <si>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</si>
  <si>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</si>
  <si>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</si>
  <si>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</si>
  <si>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</si>
  <si>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</si>
  <si>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</si>
  <si>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</si>
  <si>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</si>
  <si>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</si>
  <si>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</si>
  <si>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</si>
  <si>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</si>
  <si>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</si>
  <si>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</si>
  <si>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</si>
  <si>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</si>
  <si>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</si>
  <si>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</si>
  <si>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</si>
  <si>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</si>
  <si>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</si>
  <si>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</si>
  <si>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</si>
  <si>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</si>
  <si>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</si>
  <si>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</si>
  <si>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</si>
  <si>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</si>
  <si>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</si>
  <si>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</si>
  <si>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</si>
  <si>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</si>
  <si>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</si>
  <si>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</si>
  <si>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</si>
  <si>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</si>
  <si>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</si>
  <si>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</si>
  <si>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</si>
  <si>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</si>
  <si>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</si>
  <si>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</si>
  <si>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</si>
  <si>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</si>
  <si>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</si>
  <si>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</si>
  <si>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</si>
  <si>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</si>
  <si>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</si>
  <si>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</si>
  <si>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</si>
  <si>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</si>
  <si>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</si>
  <si>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</si>
  <si>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</si>
  <si>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</si>
  <si>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</si>
  <si>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</si>
  <si>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</si>
  <si>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</si>
  <si>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</si>
  <si>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</si>
  <si>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</si>
  <si>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</si>
  <si>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</si>
  <si>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</si>
  <si>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</si>
  <si>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</si>
  <si>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</si>
  <si>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</si>
  <si>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</si>
  <si>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</si>
  <si>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</si>
  <si>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</si>
  <si>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</si>
  <si>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</si>
  <si>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</si>
  <si>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</si>
  <si>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</si>
  <si>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</si>
  <si>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</si>
  <si>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</si>
  <si>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</si>
  <si>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</si>
  <si>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</si>
  <si>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</si>
  <si>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</si>
  <si>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</si>
  <si>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</si>
  <si>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</si>
  <si>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</si>
  <si>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</si>
  <si>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</si>
  <si>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</si>
  <si>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</si>
  <si>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</si>
  <si>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</si>
  <si>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</si>
  <si>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</si>
  <si>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</si>
  <si>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</si>
  <si>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</si>
  <si>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</si>
  <si>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</si>
  <si>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</si>
  <si>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</si>
  <si>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</si>
  <si>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</si>
  <si>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</si>
  <si>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</si>
  <si>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</si>
  <si>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</si>
  <si>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</si>
  <si>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</si>
  <si>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</si>
  <si>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</si>
  <si>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</si>
  <si>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</si>
  <si>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</si>
  <si>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</si>
  <si>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</si>
  <si>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</si>
  <si>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</si>
  <si>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</si>
  <si>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</si>
  <si>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</si>
  <si>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</si>
  <si>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</si>
  <si>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</si>
  <si>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</si>
  <si>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</si>
  <si>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</si>
  <si>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</si>
  <si>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</si>
  <si>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</si>
  <si>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</si>
  <si>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</si>
  <si>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</si>
  <si>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</si>
  <si>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</si>
  <si>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</si>
  <si>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</si>
  <si>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</si>
  <si>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</si>
  <si>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</si>
  <si>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</si>
  <si>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</si>
  <si>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</si>
  <si>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</si>
  <si>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</si>
  <si>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</si>
  <si>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</si>
  <si>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</si>
  <si>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</si>
  <si>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</si>
  <si>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</si>
  <si>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</si>
  <si>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</si>
  <si>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</si>
  <si>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</si>
  <si>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</si>
  <si>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</si>
  <si>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</si>
  <si>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</si>
  <si>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</si>
  <si>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</si>
  <si>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</si>
  <si>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</si>
  <si>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</si>
  <si>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</si>
  <si>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</si>
  <si>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</si>
  <si>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</si>
  <si>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</si>
  <si>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</si>
  <si>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</si>
  <si>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</si>
  <si>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</si>
  <si>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</si>
  <si>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</si>
  <si>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</si>
  <si>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</si>
  <si>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</si>
  <si>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</si>
  <si>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</si>
  <si>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</si>
  <si>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</si>
  <si>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</si>
  <si>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</si>
  <si>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</si>
  <si>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</si>
  <si>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</si>
  <si>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</si>
  <si>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</si>
  <si>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</si>
  <si>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</si>
  <si>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</si>
  <si>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</si>
  <si>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</si>
  <si>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</si>
  <si>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</si>
  <si>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</si>
  <si>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</si>
  <si>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</si>
  <si>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</si>
  <si>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</si>
  <si>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</si>
  <si>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</si>
  <si>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</si>
  <si>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</si>
  <si>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</si>
  <si>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</si>
  <si>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</si>
  <si>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</si>
  <si>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</si>
  <si>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</si>
  <si>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</si>
  <si>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</si>
  <si>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</si>
  <si>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</si>
  <si>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</si>
  <si>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</si>
  <si>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</si>
  <si>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</si>
  <si>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</si>
  <si>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</si>
  <si>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</si>
  <si>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</si>
  <si>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</si>
  <si>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</si>
  <si>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</si>
  <si>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</si>
  <si>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</si>
  <si>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</si>
  <si>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</si>
  <si>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</si>
  <si>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</si>
  <si>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</si>
  <si>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</si>
  <si>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</si>
  <si>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</si>
  <si>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</si>
  <si>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</si>
  <si>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</si>
  <si>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</si>
  <si>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</si>
  <si>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</si>
  <si>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</si>
  <si>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</si>
  <si>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</si>
  <si>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</si>
  <si>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</si>
  <si>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</si>
  <si>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</si>
  <si>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</si>
  <si>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</si>
  <si>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</si>
  <si>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</si>
  <si>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</si>
  <si>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</si>
  <si>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</si>
  <si>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</si>
  <si>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</si>
  <si>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</si>
  <si>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</si>
  <si>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</si>
  <si>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</si>
  <si>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</si>
  <si>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</si>
  <si>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</si>
  <si>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</si>
  <si>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</si>
  <si>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</si>
  <si>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</si>
  <si>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</si>
  <si>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</si>
  <si>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</si>
  <si>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</si>
  <si>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</si>
  <si>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</si>
  <si>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</si>
  <si>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</si>
  <si>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</si>
  <si>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</si>
  <si>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</si>
  <si>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</si>
  <si>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</si>
  <si>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</si>
  <si>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</si>
  <si>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</si>
  <si>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</si>
  <si>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</si>
  <si>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</si>
  <si>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</si>
  <si>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</si>
  <si>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</si>
  <si>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</si>
  <si>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</si>
  <si>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</si>
  <si>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</si>
  <si>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</si>
  <si>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</si>
  <si>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</si>
  <si>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</si>
  <si>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</si>
  <si>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</si>
  <si>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</si>
  <si>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</si>
  <si>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</si>
  <si>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</si>
  <si>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</si>
  <si>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</si>
  <si>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</si>
  <si>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</si>
  <si>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</si>
  <si>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</si>
  <si>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</si>
  <si>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</si>
  <si>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</si>
  <si>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</si>
  <si>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</si>
  <si>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</si>
  <si>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</si>
  <si>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</si>
  <si>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</si>
  <si>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</si>
  <si>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</si>
  <si>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</si>
  <si>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</si>
  <si>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</si>
  <si>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</si>
  <si>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</si>
  <si>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</si>
  <si>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</si>
  <si>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</si>
  <si>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</si>
  <si>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</si>
  <si>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</si>
  <si>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</si>
  <si>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</si>
  <si>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</si>
  <si>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</si>
  <si>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</si>
  <si>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</si>
  <si>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</si>
  <si>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</si>
  <si>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</si>
  <si>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</si>
  <si>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</si>
  <si>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</si>
  <si>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</si>
  <si>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</si>
  <si>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</si>
  <si>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</si>
  <si>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</si>
  <si>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</si>
  <si>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</si>
  <si>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</si>
  <si>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</si>
  <si>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</si>
  <si>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</si>
  <si>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</si>
  <si>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</si>
  <si>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</si>
  <si>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</si>
  <si>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</si>
  <si>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</si>
  <si>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</si>
  <si>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</si>
  <si>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</si>
  <si>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</si>
  <si>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</si>
  <si>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</si>
  <si>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</si>
  <si>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</si>
  <si>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</si>
  <si>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</si>
  <si>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</si>
  <si>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</si>
  <si>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</si>
  <si>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</si>
  <si>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</si>
  <si>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</si>
  <si>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</si>
  <si>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</si>
  <si>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</si>
  <si>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</si>
  <si>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</si>
  <si>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</si>
  <si>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</si>
  <si>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</si>
  <si>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</si>
  <si>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</si>
  <si>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</si>
  <si>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</si>
  <si>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</si>
  <si>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</si>
  <si>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</si>
  <si>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</si>
  <si>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</si>
  <si>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</si>
  <si>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</si>
  <si>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</si>
  <si>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</si>
  <si>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</si>
  <si>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</si>
  <si>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</si>
  <si>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</si>
  <si>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</si>
  <si>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</si>
  <si>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</si>
  <si>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</si>
  <si>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</si>
  <si>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</si>
  <si>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</si>
  <si>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</si>
  <si>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</si>
  <si>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</si>
  <si>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</si>
  <si>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</si>
  <si>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</si>
  <si>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</si>
  <si>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</si>
  <si>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</si>
  <si>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</si>
  <si>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</si>
  <si>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</si>
  <si>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</si>
  <si>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</si>
  <si>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</si>
  <si>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</si>
  <si>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</si>
  <si>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</si>
  <si>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</si>
  <si>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</si>
  <si>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</si>
  <si>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</si>
  <si>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</si>
  <si>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</si>
  <si>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</si>
  <si>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</si>
  <si>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</si>
  <si>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</si>
  <si>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</si>
  <si>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</si>
  <si>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</si>
  <si>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</si>
  <si>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</si>
  <si>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</si>
  <si>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</si>
  <si>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</si>
  <si>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</si>
  <si>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</si>
  <si>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</si>
  <si>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</si>
  <si>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</si>
  <si>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</si>
  <si>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</si>
  <si>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</si>
  <si>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</si>
  <si>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</si>
  <si>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</si>
  <si>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</si>
  <si>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</si>
  <si>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</si>
  <si>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</si>
  <si>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</si>
  <si>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</si>
  <si>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</si>
  <si>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</si>
  <si>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</si>
  <si>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</si>
  <si>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</si>
  <si>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</si>
  <si>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</si>
  <si>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</si>
  <si>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</si>
  <si>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</si>
  <si>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</si>
  <si>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</si>
  <si>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</si>
  <si>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</si>
  <si>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</si>
  <si>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</si>
  <si>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</si>
  <si>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</si>
  <si>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</si>
  <si>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</si>
  <si>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</si>
  <si>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</si>
  <si>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</si>
  <si>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</si>
  <si>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</si>
  <si>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</si>
  <si>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</si>
  <si>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</si>
  <si>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</si>
  <si>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</si>
  <si>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</si>
  <si>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</si>
  <si>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</si>
  <si>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</si>
  <si>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</si>
  <si>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</si>
  <si>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</si>
  <si>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</si>
  <si>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</si>
  <si>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</si>
  <si>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</si>
  <si>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</si>
  <si>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</si>
  <si>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</si>
  <si>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</si>
  <si>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</si>
  <si>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</si>
  <si>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</si>
  <si>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</si>
  <si>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</si>
  <si>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</si>
  <si>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</si>
  <si>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</si>
  <si>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</si>
  <si>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</si>
  <si>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</si>
  <si>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</si>
  <si>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</si>
  <si>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</si>
  <si>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</si>
  <si>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</si>
  <si>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</si>
  <si>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</si>
  <si>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</si>
  <si>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</si>
  <si>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</si>
  <si>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</si>
  <si>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</si>
  <si>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</si>
  <si>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</si>
  <si>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</si>
  <si>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</si>
  <si>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</si>
  <si>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</si>
  <si>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</si>
  <si>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</si>
  <si>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</si>
  <si>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</si>
  <si>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</si>
  <si>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</si>
  <si>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</si>
  <si>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</si>
  <si>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</si>
  <si>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</si>
  <si>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</si>
  <si>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</si>
  <si>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</si>
  <si>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</si>
  <si>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</si>
  <si>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</si>
  <si>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</si>
  <si>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</si>
  <si>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</si>
  <si>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</si>
  <si>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</si>
  <si>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</si>
  <si>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</si>
  <si>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</si>
  <si>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</si>
  <si>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</si>
  <si>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</si>
  <si>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</si>
  <si>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</si>
  <si>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</si>
  <si>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</si>
  <si>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</si>
  <si>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</si>
  <si>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</si>
  <si>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</si>
  <si>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</si>
  <si>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</si>
  <si>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</si>
  <si>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</si>
  <si>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</si>
  <si>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</si>
  <si>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</si>
  <si>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</si>
  <si>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</si>
  <si>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</si>
  <si>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</si>
  <si>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</si>
  <si>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</si>
  <si>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</si>
  <si>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</si>
  <si>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</si>
  <si>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</si>
  <si>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</si>
  <si>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</si>
  <si>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</si>
  <si>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</si>
  <si>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</si>
  <si>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</si>
  <si>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</si>
  <si>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</si>
  <si>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</si>
  <si>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</si>
  <si>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</si>
  <si>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</si>
  <si>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</si>
  <si>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</si>
  <si>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</si>
  <si>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</si>
  <si>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</si>
  <si>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</si>
  <si>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</si>
  <si>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</si>
  <si>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</si>
  <si>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</si>
  <si>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</si>
  <si>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</si>
  <si>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</si>
  <si>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</si>
  <si>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</si>
  <si>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</si>
  <si>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</si>
  <si>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</si>
  <si>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</si>
  <si>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</si>
  <si>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</si>
  <si>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</si>
  <si>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</si>
  <si>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</si>
  <si>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</si>
  <si>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</si>
  <si>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</si>
  <si>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</si>
  <si>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</si>
  <si>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</si>
  <si>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</si>
  <si>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</si>
  <si>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</si>
  <si>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</si>
  <si>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</si>
  <si>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</si>
  <si>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</si>
  <si>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</si>
  <si>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</si>
  <si>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</si>
  <si>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</si>
  <si>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</si>
  <si>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</si>
  <si>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</si>
  <si>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</si>
  <si>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</si>
  <si>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</si>
  <si>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</si>
  <si>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</si>
  <si>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</si>
  <si>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</si>
  <si>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</si>
  <si>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</si>
  <si>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</si>
  <si>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</si>
  <si>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</si>
  <si>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</si>
  <si>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</si>
  <si>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</si>
  <si>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</si>
  <si>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</si>
  <si>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</si>
  <si>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</si>
  <si>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</si>
  <si>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</si>
  <si>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</si>
  <si>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</si>
  <si>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</si>
  <si>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</si>
  <si>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</si>
  <si>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</si>
  <si>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</si>
  <si>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</si>
  <si>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</si>
  <si>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</si>
  <si>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</si>
  <si>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</si>
  <si>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</si>
  <si>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</si>
  <si>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</si>
  <si>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</si>
  <si>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</si>
  <si>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</si>
  <si>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</si>
  <si>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</si>
  <si>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</si>
  <si>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</si>
  <si>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</si>
  <si>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</si>
  <si>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</si>
  <si>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</si>
  <si>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</si>
  <si>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</si>
  <si>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</si>
  <si>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</si>
  <si>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</si>
  <si>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</si>
  <si>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</si>
  <si>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</si>
  <si>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</si>
  <si>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</si>
  <si>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</si>
  <si>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</si>
  <si>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</si>
  <si>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</si>
  <si>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</si>
  <si>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</si>
  <si>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</si>
  <si>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</si>
  <si>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</si>
  <si>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</si>
  <si>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</si>
  <si>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</si>
  <si>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</si>
  <si>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</si>
  <si>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</si>
  <si>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</si>
  <si>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</si>
  <si>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</si>
  <si>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</si>
  <si>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</si>
  <si>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</si>
  <si>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</si>
  <si>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</si>
  <si>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</si>
  <si>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</si>
  <si>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</si>
  <si>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</si>
  <si>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</si>
  <si>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</si>
  <si>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</si>
  <si>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</si>
  <si>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</si>
  <si>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</si>
  <si>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</si>
  <si>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</si>
  <si>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</si>
  <si>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</si>
  <si>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</si>
  <si>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</si>
  <si>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</si>
  <si>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</si>
  <si>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</si>
  <si>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</si>
  <si>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</si>
  <si>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</si>
  <si>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</si>
  <si>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</si>
  <si>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</si>
  <si>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</si>
  <si>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</si>
  <si>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</si>
  <si>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</si>
  <si>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</si>
  <si>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</si>
  <si>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</si>
  <si>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</si>
  <si>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</si>
  <si>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</si>
  <si>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</si>
  <si>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</si>
  <si>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</si>
  <si>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</si>
  <si>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</si>
  <si>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</si>
  <si>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</si>
  <si>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</si>
  <si>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</si>
  <si>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</si>
  <si>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</si>
  <si>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</si>
  <si>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</si>
  <si>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</si>
  <si>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</si>
  <si>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</si>
  <si>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</si>
  <si>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</si>
  <si>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</si>
  <si>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</si>
  <si>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</si>
  <si>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</si>
  <si>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</si>
  <si>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</si>
  <si>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</si>
  <si>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</si>
  <si>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</si>
  <si>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</si>
  <si>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</si>
  <si>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</si>
  <si>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</si>
  <si>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</si>
  <si>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</si>
  <si>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</si>
  <si>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</si>
  <si>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</si>
  <si>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</si>
  <si>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</si>
  <si>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</si>
  <si>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</si>
  <si>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</si>
  <si>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</si>
  <si>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</si>
  <si>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</si>
  <si>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</si>
  <si>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</si>
  <si>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</si>
  <si>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</si>
  <si>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</si>
  <si>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</si>
  <si>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</si>
  <si>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</si>
  <si>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</si>
  <si>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</si>
  <si>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</si>
  <si>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</si>
  <si>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</si>
  <si>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</si>
  <si>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</si>
  <si>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</si>
  <si>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</si>
  <si>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</si>
  <si>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</si>
  <si>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</si>
  <si>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</si>
  <si>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</si>
  <si>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</si>
  <si>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</si>
  <si>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</si>
  <si>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</si>
  <si>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</si>
  <si>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</si>
  <si>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</si>
  <si>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</si>
  <si>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</si>
  <si>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</si>
  <si>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</si>
  <si>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</si>
  <si>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</si>
  <si>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</si>
  <si>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</si>
  <si>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</si>
  <si>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</si>
  <si>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</si>
  <si>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</si>
  <si>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</si>
  <si>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</si>
  <si>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</si>
  <si>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</si>
  <si>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</si>
  <si>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</si>
  <si>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</si>
  <si>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</si>
  <si>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</si>
  <si>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</si>
  <si>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</si>
  <si>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</si>
  <si>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</si>
  <si>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</si>
  <si>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</si>
  <si>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</si>
  <si>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</si>
  <si>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</si>
  <si>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</si>
  <si>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</si>
  <si>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</si>
  <si>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</si>
  <si>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</si>
  <si>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</si>
  <si>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</si>
  <si>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</si>
  <si>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</si>
  <si>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</si>
  <si>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</si>
  <si>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</si>
  <si>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</si>
  <si>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</si>
  <si>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</si>
  <si>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</si>
  <si>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</si>
  <si>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</si>
  <si>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</si>
  <si>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</si>
  <si>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</si>
  <si>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</si>
  <si>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</si>
  <si>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</si>
  <si>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</si>
  <si>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</si>
  <si>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</si>
  <si>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</si>
  <si>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</si>
  <si>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</si>
  <si>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</si>
  <si>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</si>
  <si>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</si>
  <si>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</si>
  <si>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</si>
  <si>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</si>
  <si>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</si>
  <si>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</si>
  <si>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</si>
  <si>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</si>
  <si>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</si>
  <si>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</si>
  <si>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</si>
  <si>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</si>
  <si>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</si>
  <si>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</si>
  <si>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</si>
  <si>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</si>
  <si>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</si>
  <si>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</si>
  <si>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</si>
  <si>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</si>
  <si>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</si>
  <si>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</si>
  <si>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</si>
  <si>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</si>
  <si>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</si>
  <si>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</si>
  <si>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</si>
  <si>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</si>
  <si>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</si>
  <si>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</si>
  <si>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</si>
  <si>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</si>
  <si>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</si>
  <si>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</si>
  <si>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</si>
  <si>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</si>
  <si>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</si>
  <si>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</si>
  <si>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</si>
  <si>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</si>
  <si>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</si>
  <si>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</si>
  <si>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</si>
  <si>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</si>
  <si>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</si>
  <si>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</si>
  <si>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</si>
  <si>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</si>
  <si>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</si>
  <si>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</si>
  <si>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</si>
  <si>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</si>
  <si>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</si>
  <si>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</si>
  <si>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</si>
  <si>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</si>
  <si>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</si>
  <si>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</si>
  <si>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</si>
  <si>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</si>
  <si>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</si>
  <si>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</si>
  <si>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</si>
  <si>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</si>
  <si>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</si>
  <si>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</si>
  <si>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</si>
  <si>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</si>
  <si>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</si>
  <si>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</si>
  <si>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</si>
  <si>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</si>
  <si>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</si>
  <si>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</si>
  <si>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</si>
  <si>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</si>
  <si>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</si>
  <si>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</si>
  <si>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</si>
  <si>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</si>
  <si>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</si>
  <si>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</si>
  <si>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</si>
  <si>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</si>
  <si>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</si>
  <si>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</si>
  <si>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</si>
  <si>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</si>
  <si>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</si>
  <si>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</si>
  <si>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</si>
  <si>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</si>
  <si>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</si>
  <si>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</si>
  <si>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</si>
  <si>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</si>
  <si>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</si>
  <si>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</si>
  <si>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</si>
  <si>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</si>
  <si>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</si>
  <si>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</si>
  <si>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</si>
  <si>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</si>
  <si>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</si>
  <si>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</si>
  <si>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</si>
  <si>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</si>
  <si>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</si>
  <si>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</si>
  <si>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</si>
  <si>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</si>
  <si>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</si>
  <si>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</si>
  <si>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</si>
  <si>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</si>
  <si>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</si>
  <si>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</si>
  <si>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</si>
  <si>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</si>
  <si>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</si>
  <si>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</si>
  <si>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</si>
  <si>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</si>
  <si>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</si>
  <si>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</si>
  <si>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</si>
  <si>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</si>
  <si>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</si>
  <si>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</si>
  <si>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</si>
  <si>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</si>
  <si>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</si>
  <si>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</si>
  <si>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</si>
  <si>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</si>
  <si>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</si>
  <si>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</si>
  <si>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</si>
  <si>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</si>
  <si>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</si>
  <si>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</si>
  <si>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</si>
  <si>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</si>
  <si>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</si>
  <si>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</si>
  <si>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</si>
  <si>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</si>
  <si>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</si>
  <si>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</si>
  <si>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</si>
  <si>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</si>
  <si>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</si>
  <si>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</si>
  <si>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</si>
  <si>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</si>
  <si>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</si>
  <si>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</si>
  <si>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</si>
  <si>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</si>
  <si>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</si>
  <si>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</si>
  <si>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</si>
  <si>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</si>
  <si>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</si>
  <si>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</si>
  <si>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</si>
  <si>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</si>
  <si>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</si>
  <si>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</si>
  <si>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</si>
  <si>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</si>
  <si>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</si>
  <si>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</si>
  <si>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</si>
  <si>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</si>
  <si>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</si>
  <si>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</si>
  <si>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</si>
  <si>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</si>
  <si>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</si>
  <si>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</si>
  <si>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</si>
  <si>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</si>
  <si>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</si>
  <si>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</si>
  <si>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</si>
  <si>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</si>
  <si>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</si>
  <si>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</si>
  <si>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</si>
  <si>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</si>
  <si>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</si>
  <si>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</si>
  <si>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</si>
  <si>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</si>
  <si>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</si>
  <si>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</si>
  <si>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</si>
  <si>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</si>
  <si>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</si>
  <si>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</si>
  <si>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</si>
  <si>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</si>
  <si>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</si>
  <si>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</si>
  <si>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</si>
  <si>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</si>
  <si>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</si>
  <si>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</si>
  <si>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</si>
  <si>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</si>
  <si>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</si>
  <si>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</si>
  <si>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</si>
  <si>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</si>
  <si>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</si>
  <si>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</si>
  <si>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</si>
  <si>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</si>
  <si>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</si>
  <si>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</si>
  <si>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</si>
  <si>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</si>
  <si>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</si>
  <si>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</si>
  <si>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</si>
  <si>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</si>
  <si>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</si>
  <si>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</si>
  <si>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</si>
  <si>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</si>
  <si>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</si>
  <si>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</si>
  <si>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</si>
  <si>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</si>
  <si>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</si>
  <si>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</si>
  <si>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</si>
  <si>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</si>
  <si>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</si>
  <si>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</si>
  <si>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</si>
  <si>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</si>
  <si>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</si>
  <si>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</si>
  <si>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</si>
  <si>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</si>
  <si>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</si>
  <si>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</si>
  <si>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</si>
  <si>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</si>
  <si>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</si>
  <si>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</si>
  <si>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</si>
  <si>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</si>
  <si>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</si>
  <si>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</si>
  <si>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</si>
  <si>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</si>
  <si>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</si>
  <si>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</si>
  <si>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</si>
  <si>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</si>
  <si>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</si>
  <si>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</si>
  <si>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</si>
  <si>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</si>
  <si>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</si>
  <si>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</si>
  <si>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</si>
  <si>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</si>
  <si>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</si>
  <si>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</si>
  <si>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</si>
  <si>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</si>
  <si>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</si>
  <si>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</si>
  <si>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</si>
  <si>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</si>
  <si>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</si>
  <si>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</si>
  <si>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</si>
  <si>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</si>
  <si>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</si>
  <si>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</si>
  <si>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</si>
  <si>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</si>
  <si>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</si>
  <si>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</si>
  <si>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</si>
  <si>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</si>
  <si>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</si>
  <si>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</si>
  <si>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</si>
  <si>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</si>
  <si>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</si>
  <si>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</si>
  <si>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</si>
  <si>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</si>
  <si>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</si>
  <si>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</si>
  <si>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</si>
  <si>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</si>
  <si>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</si>
  <si>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</si>
  <si>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</si>
  <si>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</si>
  <si>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</si>
  <si>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</si>
  <si>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</si>
  <si>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</si>
  <si>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</si>
  <si>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</si>
  <si>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</si>
  <si>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</si>
  <si>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</si>
  <si>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</si>
  <si>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</si>
  <si>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</si>
  <si>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</si>
  <si>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</si>
  <si>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</si>
  <si>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</si>
  <si>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</si>
  <si>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</si>
  <si>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</si>
  <si>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</si>
  <si>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</si>
  <si>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</si>
  <si>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</si>
  <si>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</si>
  <si>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</si>
  <si>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</si>
  <si>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</si>
  <si>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</si>
  <si>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</si>
  <si>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</si>
  <si>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</si>
  <si>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</si>
  <si>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</si>
  <si>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</si>
  <si>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</si>
  <si>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</si>
  <si>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</si>
  <si>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</si>
  <si>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</si>
  <si>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</si>
  <si>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</si>
  <si>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</si>
  <si>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</si>
  <si>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</si>
  <si>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</si>
  <si>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</si>
  <si>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</si>
  <si>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</si>
  <si>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</si>
  <si>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</si>
  <si>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</si>
  <si>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</si>
  <si>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</si>
  <si>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</si>
  <si>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</si>
  <si>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</si>
  <si>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</si>
  <si>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</si>
  <si>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</si>
  <si>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</si>
  <si>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</si>
  <si>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</si>
  <si>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</si>
  <si>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</si>
  <si>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</si>
  <si>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</si>
  <si>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</si>
  <si>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</si>
  <si>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</si>
  <si>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</si>
  <si>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</si>
  <si>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</si>
  <si>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</si>
  <si>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</si>
  <si>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</si>
  <si>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</si>
  <si>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</si>
  <si>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</si>
  <si>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</si>
  <si>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</si>
  <si>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</si>
  <si>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</si>
  <si>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</si>
  <si>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</si>
  <si>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</si>
  <si>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</si>
  <si>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</si>
  <si>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</si>
  <si>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</si>
  <si>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</si>
  <si>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</si>
  <si>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</si>
  <si>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</si>
  <si>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</si>
  <si>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</si>
  <si>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</si>
  <si>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</si>
  <si>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</si>
  <si>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</si>
  <si>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</si>
  <si>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</si>
  <si>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</si>
  <si>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</si>
  <si>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</si>
  <si>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</si>
  <si>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</si>
  <si>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</si>
  <si>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</si>
  <si>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</si>
  <si>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</si>
  <si>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</si>
  <si>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</si>
  <si>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</si>
  <si>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</si>
  <si>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</si>
  <si>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</si>
  <si>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</si>
  <si>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</si>
  <si>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</si>
  <si>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</si>
  <si>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</si>
  <si>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</si>
  <si>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</si>
  <si>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</si>
  <si>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</si>
  <si>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</si>
  <si>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</si>
  <si>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</si>
  <si>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</si>
  <si>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</si>
  <si>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</si>
  <si>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</si>
  <si>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</si>
  <si>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</si>
  <si>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</si>
  <si>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</si>
  <si>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</si>
  <si>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</si>
  <si>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</si>
  <si>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</si>
  <si>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</si>
  <si>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</si>
  <si>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</si>
  <si>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</si>
  <si>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</si>
  <si>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</si>
  <si>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</si>
  <si>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</si>
  <si>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</si>
  <si>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</si>
  <si>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</si>
  <si>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</si>
  <si>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</si>
  <si>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</si>
  <si>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</si>
  <si>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</si>
  <si>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</si>
  <si>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</si>
  <si>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</si>
  <si>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</si>
  <si>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</si>
  <si>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</si>
  <si>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</si>
  <si>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</si>
  <si>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</si>
  <si>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</si>
  <si>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</si>
  <si>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</si>
  <si>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</si>
  <si>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</si>
  <si>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</si>
  <si>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</si>
  <si>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</si>
  <si>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</si>
  <si>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</si>
  <si>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</si>
  <si>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</si>
  <si>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</si>
  <si>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</si>
  <si>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</si>
  <si>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</si>
  <si>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</si>
  <si>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</si>
  <si>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</si>
  <si>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</si>
  <si>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</si>
  <si>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</si>
  <si>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</si>
  <si>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</si>
  <si>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</si>
  <si>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</si>
  <si>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</si>
  <si>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</si>
  <si>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</si>
  <si>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</si>
  <si>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</si>
  <si>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</si>
  <si>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</si>
  <si>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</si>
  <si>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</si>
  <si>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</si>
  <si>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</si>
  <si>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</si>
  <si>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</si>
  <si>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</si>
  <si>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</si>
  <si>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</si>
  <si>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</si>
  <si>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</si>
  <si>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</si>
  <si>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</si>
  <si>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</si>
  <si>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</si>
  <si>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</si>
  <si>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</si>
  <si>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</si>
  <si>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</si>
  <si>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</si>
  <si>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</si>
  <si>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</si>
  <si>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</si>
  <si>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</si>
  <si>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</si>
  <si>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</si>
  <si>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</si>
  <si>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</si>
  <si>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</si>
  <si>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</si>
  <si>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</si>
  <si>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</si>
  <si>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</si>
  <si>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</si>
  <si>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</si>
  <si>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</si>
  <si>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</si>
  <si>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</si>
  <si>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</si>
  <si>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</si>
  <si>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</si>
  <si>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</si>
  <si>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</si>
  <si>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</si>
  <si>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</si>
  <si>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</si>
  <si>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</si>
  <si>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</si>
  <si>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</si>
  <si>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</si>
  <si>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</si>
  <si>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</si>
  <si>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</si>
  <si>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</si>
  <si>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</si>
  <si>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</si>
  <si>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</si>
  <si>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</si>
  <si>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</si>
  <si>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</si>
  <si>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</si>
  <si>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</si>
  <si>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</si>
  <si>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</si>
  <si>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</si>
  <si>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</si>
  <si>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</si>
  <si>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</si>
  <si>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</si>
  <si>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</si>
  <si>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</si>
  <si>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</si>
  <si>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</si>
  <si>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</si>
  <si>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</si>
  <si>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</si>
  <si>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</si>
  <si>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</si>
  <si>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</si>
  <si>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</si>
  <si>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</si>
  <si>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</si>
  <si>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</si>
  <si>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</si>
  <si>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</si>
  <si>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</si>
  <si>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</si>
  <si>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</si>
  <si>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</si>
  <si>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</si>
  <si>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</si>
  <si>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</si>
  <si>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</si>
  <si>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</si>
  <si>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</si>
  <si>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</si>
  <si>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</si>
  <si>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</si>
  <si>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</si>
  <si>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</si>
  <si>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</si>
  <si>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</si>
  <si>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</si>
  <si>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</si>
  <si>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</si>
  <si>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</si>
  <si>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</si>
  <si>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</si>
  <si>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</si>
  <si>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</si>
  <si>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</si>
  <si>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</si>
  <si>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</si>
  <si>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</si>
  <si>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</si>
  <si>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</si>
  <si>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</si>
  <si>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</si>
  <si>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</si>
  <si>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</si>
  <si>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</si>
  <si>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</si>
  <si>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</si>
  <si>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</si>
  <si>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</si>
  <si>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</si>
  <si>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</si>
  <si>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</si>
  <si>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</si>
  <si>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</si>
  <si>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</si>
  <si>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</si>
  <si>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</si>
  <si>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</si>
  <si>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</si>
  <si>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</si>
  <si>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</si>
  <si>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</si>
  <si>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</si>
  <si>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</si>
  <si>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</si>
  <si>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</si>
  <si>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</si>
  <si>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</si>
  <si>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</si>
  <si>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</si>
  <si>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</si>
  <si>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</si>
  <si>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</si>
  <si>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</si>
  <si>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</si>
  <si>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</si>
  <si>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</si>
  <si>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</si>
  <si>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</si>
  <si>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</si>
  <si>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</si>
  <si>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</si>
  <si>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</si>
  <si>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</si>
  <si>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</si>
  <si>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</si>
  <si>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</si>
  <si>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</si>
  <si>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</si>
  <si>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</si>
  <si>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</si>
  <si>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</si>
  <si>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</si>
  <si>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</si>
  <si>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</si>
  <si>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</si>
  <si>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</si>
  <si>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</si>
  <si>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</si>
  <si>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</si>
  <si>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</si>
  <si>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</si>
  <si>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</si>
  <si>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</si>
  <si>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</si>
  <si>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</si>
  <si>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</si>
  <si>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</si>
  <si>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</si>
  <si>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</si>
  <si>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</si>
  <si>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</si>
  <si>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</si>
  <si>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</si>
  <si>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</si>
  <si>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</si>
  <si>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</si>
  <si>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</si>
  <si>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</si>
  <si>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</si>
  <si>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</si>
  <si>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</si>
  <si>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</si>
  <si>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</si>
  <si>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</si>
  <si>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</si>
  <si>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</si>
  <si>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</si>
  <si>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</si>
  <si>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</si>
  <si>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</si>
  <si>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</si>
  <si>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</si>
  <si>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</si>
  <si>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</si>
  <si>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</si>
  <si>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</si>
  <si>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</si>
  <si>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</si>
  <si>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</si>
  <si>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</si>
  <si>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</si>
  <si>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</si>
  <si>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</si>
  <si>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</si>
  <si>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</si>
  <si>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</si>
  <si>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</si>
  <si>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</si>
  <si>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</si>
  <si>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</si>
  <si>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</si>
  <si>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</si>
  <si>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</si>
  <si>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</si>
  <si>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</si>
  <si>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</si>
  <si>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</si>
  <si>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</si>
  <si>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</si>
  <si>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</si>
  <si>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</si>
  <si>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</si>
  <si>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</si>
  <si>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</si>
  <si>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</si>
  <si>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</si>
  <si>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</si>
  <si>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</si>
  <si>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</si>
  <si>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</si>
  <si>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</si>
  <si>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</si>
  <si>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</si>
  <si>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</si>
  <si>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</si>
  <si>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</si>
  <si>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</si>
  <si>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</si>
  <si>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</si>
  <si>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</si>
  <si>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</si>
  <si>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</si>
  <si>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</si>
  <si>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</si>
  <si>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</si>
  <si>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</si>
  <si>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</si>
  <si>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</si>
  <si>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</si>
  <si>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</si>
  <si>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</si>
  <si>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</si>
  <si>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</si>
  <si>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</si>
  <si>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</si>
  <si>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</si>
  <si>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</si>
  <si>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</si>
  <si>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</si>
  <si>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</si>
  <si>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</si>
  <si>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</si>
  <si>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</si>
  <si>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</si>
  <si>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</si>
  <si>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</si>
  <si>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</si>
  <si>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</si>
  <si>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</si>
  <si>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</si>
  <si>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</si>
  <si>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</si>
  <si>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</si>
  <si>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</si>
  <si>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</si>
  <si>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</si>
  <si>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</si>
  <si>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</si>
  <si>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</si>
  <si>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</si>
  <si>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</si>
  <si>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</si>
  <si>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</si>
  <si>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</si>
  <si>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</si>
  <si>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</si>
  <si>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</si>
  <si>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</si>
  <si>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</si>
  <si>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</si>
  <si>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</si>
  <si>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</si>
  <si>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</si>
  <si>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</si>
  <si>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</si>
  <si>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</si>
  <si>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</si>
  <si>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</si>
  <si>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</si>
  <si>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</si>
  <si>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</si>
  <si>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</si>
  <si>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</si>
  <si>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</si>
  <si>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</si>
  <si>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</si>
  <si>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</si>
  <si>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</si>
  <si>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</si>
  <si>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</si>
  <si>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</si>
  <si>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</si>
  <si>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</si>
  <si>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</si>
  <si>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</si>
  <si>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</si>
  <si>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</si>
  <si>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</si>
  <si>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</si>
  <si>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</si>
  <si>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</si>
  <si>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</si>
  <si>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</si>
  <si>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</si>
  <si>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</si>
  <si>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</si>
  <si>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</si>
  <si>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</si>
  <si>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</si>
  <si>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</si>
  <si>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</si>
  <si>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</si>
  <si>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</si>
  <si>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</si>
  <si>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</si>
  <si>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</si>
  <si>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</si>
  <si>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</si>
  <si>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</si>
  <si>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</si>
  <si>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</si>
  <si>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</si>
  <si>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</si>
  <si>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</si>
  <si>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</si>
  <si>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</si>
  <si>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</si>
  <si>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</si>
  <si>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</si>
  <si>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</si>
  <si>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</si>
  <si>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</si>
  <si>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</si>
  <si>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</si>
  <si>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</si>
  <si>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</si>
  <si>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</si>
  <si>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</si>
  <si>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</si>
  <si>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</si>
  <si>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</si>
  <si>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</si>
  <si>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</si>
  <si>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</si>
  <si>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</si>
  <si>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</si>
  <si>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</si>
  <si>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</si>
  <si>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</si>
  <si>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</si>
  <si>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</si>
  <si>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</si>
  <si>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</si>
  <si>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</si>
  <si>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</si>
  <si>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</si>
  <si>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</si>
  <si>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</si>
  <si>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</si>
  <si>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</si>
  <si>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</si>
  <si>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</si>
  <si>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</si>
  <si>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</si>
  <si>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</si>
  <si>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</si>
  <si>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</si>
  <si>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</si>
  <si>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</si>
  <si>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</si>
  <si>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</si>
  <si>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</si>
  <si>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</si>
  <si>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</si>
  <si>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</si>
  <si>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</si>
  <si>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</si>
  <si>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</si>
  <si>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</si>
  <si>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</si>
  <si>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</si>
  <si>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</si>
  <si>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</si>
  <si>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</si>
  <si>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</si>
  <si>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</si>
  <si>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</si>
  <si>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</si>
  <si>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</si>
  <si>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</si>
  <si>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</si>
  <si>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</si>
  <si>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</si>
  <si>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</si>
  <si>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</si>
  <si>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</si>
  <si>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</si>
  <si>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</si>
  <si>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</si>
  <si>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</si>
  <si>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</si>
  <si>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</si>
  <si>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</si>
  <si>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</si>
  <si>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</si>
  <si>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</si>
  <si>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</si>
  <si>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</si>
  <si>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</si>
  <si>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</si>
  <si>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</si>
  <si>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</si>
  <si>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</si>
  <si>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</si>
  <si>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</si>
  <si>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</si>
  <si>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</si>
  <si>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</si>
  <si>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</si>
  <si>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</si>
  <si>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</si>
  <si>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</si>
  <si>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</si>
  <si>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</si>
  <si>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</si>
  <si>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</si>
  <si>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</si>
  <si>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</si>
  <si>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</si>
  <si>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</si>
  <si>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</si>
  <si>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</si>
  <si>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</si>
  <si>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</si>
  <si>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</si>
  <si>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</si>
  <si>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</si>
  <si>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</si>
  <si>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</si>
  <si>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</si>
  <si>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</si>
  <si>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</si>
  <si>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</si>
  <si>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</si>
  <si>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</si>
  <si>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</si>
  <si>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</si>
  <si>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</si>
  <si>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</si>
  <si>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</si>
  <si>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</si>
  <si>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</si>
  <si>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</si>
  <si>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</si>
  <si>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</si>
  <si>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</si>
  <si>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</si>
  <si>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</si>
  <si>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</si>
  <si>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</si>
  <si>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</si>
  <si>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</si>
  <si>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</si>
  <si>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</si>
  <si>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</si>
  <si>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</si>
  <si>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</si>
  <si>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</si>
  <si>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</si>
  <si>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</si>
  <si>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</si>
  <si>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</si>
  <si>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</si>
  <si>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</si>
  <si>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</si>
  <si>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</si>
  <si>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</si>
  <si>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</si>
  <si>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</si>
  <si>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</si>
  <si>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</si>
  <si>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</si>
  <si>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</si>
  <si>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</si>
  <si>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</si>
  <si>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</si>
  <si>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</si>
  <si>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</si>
  <si>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</si>
  <si>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</si>
  <si>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</si>
  <si>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</si>
  <si>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</si>
  <si>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</si>
  <si>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</si>
  <si>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</si>
  <si>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</si>
  <si>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</si>
  <si>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</si>
  <si>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</si>
  <si>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</si>
  <si>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</si>
  <si>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</si>
  <si>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</si>
  <si>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</si>
  <si>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</si>
  <si>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</si>
  <si>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</si>
  <si>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</si>
  <si>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</si>
  <si>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</si>
  <si>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</si>
  <si>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</si>
  <si>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</si>
  <si>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</si>
  <si>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</si>
  <si>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</si>
  <si>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</si>
  <si>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</si>
  <si>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</si>
  <si>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</si>
  <si>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</si>
  <si>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</si>
  <si>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</si>
  <si>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</si>
  <si>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</si>
  <si>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</si>
  <si>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</si>
  <si>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</si>
  <si>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</si>
  <si>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</si>
  <si>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</si>
  <si>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</si>
  <si>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</si>
  <si>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</si>
  <si>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</si>
  <si>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</si>
  <si>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</si>
  <si>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</si>
  <si>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</si>
  <si>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</si>
  <si>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</si>
  <si>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</si>
  <si>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</si>
  <si>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</si>
  <si>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</si>
  <si>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</si>
  <si>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</si>
  <si>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</si>
  <si>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</si>
  <si>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</si>
  <si>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</si>
  <si>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</si>
  <si>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</si>
  <si>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</si>
  <si>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</si>
  <si>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</si>
  <si>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</si>
  <si>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</si>
  <si>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</si>
  <si>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</si>
  <si>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</si>
  <si>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</si>
  <si>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</si>
  <si>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</si>
  <si>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</si>
  <si>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</si>
  <si>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</si>
  <si>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</si>
  <si>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</si>
  <si>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</si>
  <si>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</si>
  <si>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</si>
  <si>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</si>
  <si>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</si>
  <si>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</si>
  <si>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</si>
  <si>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</si>
  <si>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</si>
  <si>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</si>
  <si>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</si>
  <si>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</si>
  <si>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</si>
  <si>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</si>
  <si>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</si>
  <si>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</si>
  <si>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</si>
  <si>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</si>
  <si>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</si>
  <si>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</si>
  <si>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</si>
  <si>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</si>
  <si>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</si>
  <si>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</si>
  <si>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</si>
  <si>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</si>
  <si>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</si>
  <si>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</si>
  <si>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</si>
  <si>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</si>
  <si>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</si>
  <si>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</si>
  <si>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</si>
  <si>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</si>
  <si>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</si>
  <si>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</si>
  <si>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</si>
  <si>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</si>
  <si>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</si>
  <si>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</si>
  <si>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</si>
  <si>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</si>
  <si>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</si>
  <si>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</si>
  <si>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</si>
  <si>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</si>
  <si>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</si>
  <si>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</si>
  <si>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</si>
  <si>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</si>
  <si>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</si>
  <si>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</si>
  <si>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</si>
  <si>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</si>
  <si>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</si>
  <si>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</si>
  <si>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</si>
  <si>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</si>
  <si>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</si>
  <si>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</si>
  <si>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</si>
  <si>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</si>
  <si>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</si>
  <si>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</si>
  <si>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</si>
  <si>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</si>
  <si>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</si>
  <si>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</si>
  <si>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</si>
  <si>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</si>
  <si>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</si>
  <si>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</si>
  <si>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</si>
  <si>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</si>
  <si>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</si>
  <si>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</si>
  <si>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</si>
  <si>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</si>
  <si>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</si>
  <si>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</si>
  <si>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</si>
  <si>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</si>
  <si>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</si>
  <si>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</si>
  <si>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</si>
  <si>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</si>
  <si>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</si>
  <si>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</si>
  <si>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</si>
  <si>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</si>
  <si>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</si>
  <si>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</si>
  <si>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</si>
  <si>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</si>
  <si>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</si>
  <si>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</si>
  <si>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</si>
  <si>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</si>
  <si>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</si>
  <si>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</si>
  <si>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</si>
  <si>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</si>
  <si>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</si>
  <si>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</si>
  <si>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</si>
  <si>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</si>
  <si>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</si>
  <si>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</si>
  <si>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</si>
  <si>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</si>
  <si>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</si>
  <si>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</si>
  <si>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</si>
  <si>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</si>
  <si>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</si>
  <si>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</si>
  <si>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</si>
  <si>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</si>
  <si>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</si>
  <si>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</si>
  <si>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</si>
  <si>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</si>
  <si>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</si>
  <si>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</si>
  <si>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</si>
  <si>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</si>
  <si>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</si>
  <si>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</si>
  <si>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</si>
  <si>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</si>
  <si>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</si>
  <si>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</si>
  <si>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</si>
  <si>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</si>
  <si>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</si>
  <si>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</si>
  <si>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</si>
  <si>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</si>
  <si>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</si>
  <si>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</si>
  <si>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</si>
  <si>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</si>
  <si>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</si>
  <si>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</si>
  <si>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</si>
  <si>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</si>
  <si>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</si>
  <si>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</si>
  <si>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</si>
  <si>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</si>
  <si>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</si>
  <si>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</si>
  <si>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</si>
  <si>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</si>
  <si>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</si>
  <si>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</si>
  <si>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</si>
  <si>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</si>
  <si>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</si>
  <si>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</si>
  <si>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</si>
  <si>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</si>
  <si>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</si>
  <si>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</si>
  <si>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</si>
  <si>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</si>
  <si>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</si>
  <si>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</si>
  <si>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</si>
  <si>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</si>
  <si>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</si>
  <si>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</si>
  <si>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</si>
  <si>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</si>
  <si>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</si>
  <si>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</si>
  <si>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</si>
  <si>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</si>
  <si>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</si>
  <si>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</si>
  <si>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</si>
  <si>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</si>
  <si>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</si>
  <si>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</si>
  <si>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</si>
  <si>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</si>
  <si>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</si>
  <si>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</si>
  <si>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</si>
  <si>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</si>
  <si>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</si>
  <si>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</si>
  <si>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</si>
  <si>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</si>
  <si>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</si>
  <si>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</si>
  <si>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</si>
  <si>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</si>
  <si>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</si>
  <si>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</si>
  <si>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</si>
  <si>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</si>
  <si>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</si>
  <si>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</si>
  <si>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</si>
  <si>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</si>
  <si>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</si>
  <si>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</si>
  <si>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</si>
  <si>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</si>
  <si>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</si>
  <si>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</si>
  <si>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</si>
  <si>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</si>
  <si>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</si>
  <si>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</si>
  <si>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</si>
  <si>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</si>
  <si>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</si>
  <si>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</si>
  <si>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</si>
  <si>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</si>
  <si>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</si>
  <si>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</si>
  <si>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</si>
  <si>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</si>
  <si>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</si>
  <si>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</si>
  <si>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</si>
  <si>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</si>
  <si>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</si>
  <si>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</si>
  <si>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</si>
  <si>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</si>
  <si>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</si>
  <si>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</si>
  <si>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</si>
  <si>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</si>
  <si>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</si>
  <si>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</si>
  <si>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</si>
  <si>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</si>
  <si>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</si>
  <si>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</si>
  <si>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</si>
  <si>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</si>
  <si>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</si>
  <si>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</si>
  <si>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</si>
  <si>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</si>
  <si>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</si>
  <si>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</si>
  <si>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</si>
  <si>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</si>
  <si>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</si>
  <si>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</si>
  <si>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</si>
  <si>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</si>
  <si>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</si>
  <si>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</si>
  <si>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</si>
  <si>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</si>
  <si>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</si>
  <si>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</si>
  <si>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</si>
  <si>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</si>
  <si>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</si>
  <si>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</si>
  <si>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</si>
  <si>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</si>
  <si>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</si>
  <si>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</si>
  <si>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</si>
  <si>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</si>
  <si>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</si>
  <si>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</si>
  <si>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</si>
  <si>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</si>
  <si>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</si>
  <si>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</si>
  <si>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</si>
  <si>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</si>
  <si>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</si>
  <si>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</si>
  <si>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</si>
  <si>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</si>
  <si>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</si>
  <si>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</si>
  <si>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</si>
  <si>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</si>
  <si>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</si>
  <si>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</si>
  <si>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</si>
  <si>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</si>
  <si>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</si>
  <si>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</si>
  <si>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</si>
  <si>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</si>
  <si>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</si>
  <si>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</si>
  <si>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</si>
  <si>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</si>
  <si>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</si>
  <si>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</si>
  <si>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</si>
  <si>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</si>
  <si>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</si>
  <si>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</si>
  <si>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</si>
  <si>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</si>
  <si>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</si>
  <si>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</si>
  <si>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</si>
  <si>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</si>
  <si>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</si>
  <si>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</si>
  <si>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</si>
  <si>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</si>
  <si>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</si>
  <si>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</si>
  <si>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</si>
  <si>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</si>
  <si>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</si>
  <si>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</si>
  <si>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</si>
  <si>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</si>
  <si>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</si>
  <si>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</si>
  <si>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</si>
  <si>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</si>
  <si>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</si>
  <si>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</si>
  <si>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</si>
  <si>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</si>
  <si>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</si>
  <si>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</si>
  <si>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</si>
  <si>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</si>
  <si>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</si>
  <si>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</si>
  <si>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</si>
  <si>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</si>
  <si>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</si>
  <si>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</si>
  <si>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</si>
  <si>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</si>
  <si>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</si>
  <si>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</si>
  <si>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</si>
  <si>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</si>
  <si>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</si>
  <si>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</si>
  <si>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</si>
  <si>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</si>
  <si>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</si>
  <si>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</si>
  <si>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</si>
  <si>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</si>
  <si>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</si>
  <si>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</si>
  <si>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</si>
  <si>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</si>
  <si>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</si>
  <si>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</si>
  <si>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</si>
  <si>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</si>
  <si>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</si>
  <si>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</si>
  <si>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</si>
  <si>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</si>
  <si>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</si>
  <si>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</si>
  <si>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</si>
  <si>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</si>
  <si>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</si>
  <si>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</si>
  <si>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</si>
  <si>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</si>
  <si>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</si>
  <si>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</si>
  <si>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</si>
  <si>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</si>
  <si>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</si>
  <si>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</si>
  <si>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</si>
  <si>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</si>
  <si>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</si>
  <si>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</si>
  <si>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</si>
  <si>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</si>
  <si>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</si>
  <si>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</si>
  <si>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</si>
  <si>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</si>
  <si>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</si>
  <si>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</si>
  <si>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</si>
  <si>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</si>
  <si>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</si>
  <si>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</si>
  <si>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</si>
  <si>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</si>
  <si>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</si>
  <si>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</si>
  <si>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</si>
  <si>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</si>
  <si>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</si>
  <si>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</si>
  <si>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</si>
  <si>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</si>
  <si>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</si>
  <si>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</si>
  <si>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</si>
  <si>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</si>
  <si>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</si>
  <si>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</si>
  <si>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</si>
  <si>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</si>
  <si>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</si>
  <si>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</si>
  <si>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</si>
  <si>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</si>
  <si>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</si>
  <si>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</si>
  <si>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</si>
  <si>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</si>
  <si>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</si>
  <si>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</si>
  <si>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</si>
  <si>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</si>
  <si>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</si>
  <si>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</si>
  <si>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</si>
  <si>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</si>
  <si>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</si>
  <si>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</si>
  <si>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</si>
  <si>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</si>
  <si>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</si>
  <si>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</si>
  <si>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</si>
  <si>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</si>
  <si>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</si>
  <si>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</si>
  <si>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</si>
  <si>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</si>
  <si>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</si>
  <si>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</si>
  <si>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</si>
  <si>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</si>
  <si>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</si>
  <si>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</si>
  <si>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</si>
  <si>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</si>
  <si>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</si>
  <si>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</si>
  <si>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</si>
  <si>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</si>
  <si>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</si>
  <si>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</si>
  <si>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</si>
  <si>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</si>
  <si>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</si>
  <si>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</si>
  <si>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</si>
  <si>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</si>
  <si>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</si>
  <si>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</si>
  <si>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</si>
  <si>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</si>
  <si>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</si>
  <si>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</si>
  <si>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</si>
  <si>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</si>
  <si>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</si>
  <si>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</si>
  <si>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</si>
  <si>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</si>
  <si>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</si>
  <si>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</si>
  <si>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</si>
  <si>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</si>
  <si>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</si>
  <si>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</si>
  <si>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</si>
  <si>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</si>
  <si>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</si>
  <si>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</si>
  <si>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</si>
  <si>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</si>
  <si>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</si>
  <si>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</si>
  <si>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</si>
  <si>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</si>
  <si>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</si>
  <si>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</si>
  <si>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</si>
  <si>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</si>
  <si>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</si>
  <si>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</si>
  <si>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</si>
  <si>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</si>
  <si>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</si>
  <si>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</si>
  <si>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</si>
  <si>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</si>
  <si>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</si>
  <si>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</si>
  <si>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</si>
  <si>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</si>
  <si>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</si>
  <si>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</si>
  <si>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</si>
  <si>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</si>
  <si>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</si>
  <si>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</si>
  <si>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</si>
  <si>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</si>
  <si>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</si>
  <si>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</si>
  <si>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</si>
  <si>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</si>
  <si>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</si>
  <si>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</si>
  <si>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</si>
  <si>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</si>
  <si>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</si>
  <si>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</si>
  <si>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</si>
  <si>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</si>
  <si>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</si>
  <si>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</si>
  <si>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</si>
  <si>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</si>
  <si>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</si>
  <si>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</si>
  <si>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</si>
  <si>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</si>
  <si>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</si>
  <si>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</si>
  <si>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</si>
  <si>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</si>
  <si>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</si>
  <si>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</si>
  <si>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</si>
  <si>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</si>
  <si>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</si>
  <si>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</si>
  <si>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</si>
  <si>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</si>
  <si>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</si>
  <si>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</si>
  <si>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</si>
  <si>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</si>
  <si>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</si>
  <si>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</si>
  <si>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</si>
  <si>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</si>
  <si>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</si>
  <si>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</si>
  <si>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</si>
  <si>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</si>
  <si>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</si>
  <si>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</si>
  <si>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</si>
  <si>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</si>
  <si>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</si>
  <si>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</si>
  <si>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</si>
  <si>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</si>
  <si>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</si>
  <si>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</si>
  <si>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</si>
  <si>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</si>
  <si>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</si>
  <si>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</si>
  <si>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</si>
  <si>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</si>
  <si>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</si>
  <si>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</si>
  <si>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</si>
  <si>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</si>
  <si>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</si>
  <si>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</si>
  <si>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</si>
  <si>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</si>
  <si>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</si>
  <si>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</si>
  <si>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</si>
  <si>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</si>
  <si>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</si>
  <si>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</si>
  <si>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</si>
  <si>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</si>
  <si>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</si>
  <si>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</si>
  <si>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</si>
  <si>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</si>
  <si>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</si>
  <si>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</si>
  <si>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</si>
  <si>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</si>
  <si>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</si>
  <si>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</si>
  <si>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</si>
  <si>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</si>
  <si>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</si>
  <si>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</si>
  <si>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</si>
  <si>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</si>
  <si>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</si>
  <si>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</si>
  <si>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</si>
  <si>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</si>
  <si>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</si>
  <si>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</si>
  <si>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</si>
  <si>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</si>
  <si>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</si>
  <si>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</si>
  <si>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</si>
  <si>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</si>
  <si>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</si>
  <si>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</si>
  <si>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</si>
  <si>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</si>
  <si>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</si>
  <si>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</si>
  <si>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</si>
  <si>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</si>
  <si>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</si>
  <si>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</si>
  <si>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</si>
  <si>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</si>
  <si>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</si>
  <si>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</si>
  <si>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</si>
  <si>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</si>
  <si>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</si>
  <si>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</si>
  <si>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</si>
  <si>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</si>
  <si>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</si>
  <si>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</si>
  <si>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</si>
  <si>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</si>
  <si>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</si>
  <si>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</si>
  <si>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</si>
  <si>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</si>
  <si>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</si>
  <si>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</si>
  <si>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</si>
  <si>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</si>
  <si>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</si>
  <si>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</si>
  <si>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</si>
  <si>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</si>
  <si>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</si>
  <si>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</si>
  <si>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</si>
  <si>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</si>
  <si>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</si>
  <si>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</si>
  <si>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</si>
  <si>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</si>
  <si>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</si>
  <si>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</si>
  <si>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</si>
  <si>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</si>
  <si>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</si>
  <si>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</si>
  <si>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</si>
  <si>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</si>
  <si>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</si>
  <si>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</si>
  <si>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</si>
  <si>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</si>
  <si>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</si>
  <si>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</si>
  <si>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</si>
  <si>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</si>
  <si>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</si>
  <si>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</si>
  <si>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</si>
  <si>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</si>
  <si>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</si>
  <si>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</si>
  <si>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</si>
  <si>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</si>
  <si>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</si>
  <si>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</si>
  <si>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</si>
  <si>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</si>
  <si>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</si>
  <si>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</si>
  <si>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</si>
  <si>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</si>
  <si>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</si>
  <si>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</si>
  <si>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</si>
  <si>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</si>
  <si>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</si>
  <si>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</si>
  <si>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</si>
  <si>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</si>
  <si>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</si>
  <si>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</si>
  <si>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</si>
  <si>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</si>
  <si>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</si>
  <si>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</si>
  <si>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</si>
  <si>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</si>
  <si>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</si>
  <si>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</si>
  <si>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</si>
  <si>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</si>
  <si>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</si>
  <si>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</si>
  <si>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</si>
  <si>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</si>
  <si>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</si>
  <si>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</si>
  <si>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</si>
  <si>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</si>
  <si>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</si>
  <si>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</si>
  <si>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</si>
  <si>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</si>
  <si>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</si>
  <si>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</si>
  <si>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</si>
  <si>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</si>
  <si>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</si>
  <si>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</si>
  <si>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</si>
  <si>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</si>
  <si>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</si>
  <si>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</si>
  <si>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</si>
  <si>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</si>
  <si>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</si>
  <si>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</si>
  <si>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</si>
  <si>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</si>
  <si>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</si>
  <si>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</si>
  <si>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</si>
  <si>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</si>
  <si>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</si>
  <si>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</si>
  <si>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</si>
  <si>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</si>
  <si>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</si>
  <si>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</si>
  <si>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</si>
  <si>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</si>
  <si>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</si>
  <si>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</si>
  <si>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</si>
  <si>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</si>
  <si>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</si>
  <si>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</si>
  <si>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</si>
  <si>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</si>
  <si>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</si>
  <si>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</si>
  <si>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</si>
  <si>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</si>
  <si>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</si>
  <si>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</si>
  <si>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</si>
  <si>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</si>
  <si>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</si>
  <si>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</si>
  <si>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</si>
  <si>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</si>
  <si>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</si>
  <si>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</si>
  <si>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</si>
  <si>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</si>
  <si>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</si>
  <si>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</si>
  <si>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</si>
  <si>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</si>
  <si>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</si>
  <si>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</si>
  <si>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</si>
  <si>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</si>
  <si>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</si>
  <si>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</si>
  <si>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</si>
  <si>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</si>
  <si>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</si>
  <si>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</si>
  <si>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</si>
  <si>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</si>
  <si>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</si>
  <si>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</si>
  <si>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</si>
  <si>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</si>
  <si>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</si>
  <si>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</si>
  <si>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</si>
  <si>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</si>
  <si>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</si>
  <si>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</si>
  <si>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</si>
  <si>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</si>
  <si>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</si>
  <si>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</si>
  <si>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</si>
  <si>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</si>
  <si>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</si>
  <si>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</si>
  <si>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</si>
  <si>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</si>
  <si>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</si>
  <si>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</si>
  <si>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</si>
  <si>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</si>
  <si>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</si>
  <si>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</si>
  <si>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</si>
  <si>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</si>
  <si>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</si>
  <si>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</si>
  <si>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</si>
  <si>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</si>
  <si>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</si>
  <si>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</si>
  <si>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</si>
  <si>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</si>
  <si>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</si>
  <si>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</si>
  <si>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</si>
  <si>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</si>
  <si>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</si>
  <si>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</si>
  <si>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</si>
  <si>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</si>
  <si>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</si>
  <si>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</si>
  <si>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</si>
  <si>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</si>
  <si>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</si>
  <si>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</si>
  <si>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</si>
  <si>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</si>
  <si>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</si>
  <si>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</si>
  <si>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</si>
  <si>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</si>
  <si>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</si>
  <si>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</si>
  <si>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</si>
  <si>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</si>
  <si>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</si>
  <si>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</si>
  <si>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</si>
  <si>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</si>
  <si>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</si>
  <si>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</si>
  <si>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</si>
  <si>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</si>
  <si>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</si>
  <si>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</si>
  <si>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</si>
  <si>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</si>
  <si>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</si>
  <si>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</si>
  <si>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</si>
  <si>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</si>
  <si>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</si>
  <si>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</si>
  <si>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</si>
  <si>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</si>
  <si>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</si>
  <si>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</si>
  <si>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</si>
  <si>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</si>
  <si>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</si>
  <si>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</si>
  <si>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</si>
  <si>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</si>
  <si>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</si>
  <si>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</si>
  <si>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</si>
  <si>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</si>
  <si>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</si>
  <si>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</si>
  <si>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</si>
  <si>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</si>
  <si>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</si>
  <si>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</si>
  <si>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</si>
  <si>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</si>
  <si>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</si>
  <si>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</si>
  <si>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</si>
  <si>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</si>
  <si>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</si>
  <si>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</si>
  <si>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</si>
  <si>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</si>
  <si>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</si>
  <si>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</si>
  <si>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</si>
  <si>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</si>
  <si>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</si>
  <si>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</si>
  <si>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</si>
  <si>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</si>
  <si>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</si>
  <si>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</si>
  <si>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</si>
  <si>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</si>
  <si>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</si>
  <si>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</si>
  <si>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</si>
  <si>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</si>
  <si>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</si>
  <si>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</si>
  <si>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</si>
  <si>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</si>
  <si>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</si>
  <si>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</si>
  <si>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</si>
  <si>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</si>
  <si>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</si>
  <si>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</si>
  <si>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</si>
  <si>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</si>
  <si>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</si>
  <si>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</si>
  <si>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</si>
  <si>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</si>
  <si>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</si>
  <si>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</si>
  <si>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</si>
  <si>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</si>
  <si>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</si>
  <si>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</si>
  <si>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</si>
  <si>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</si>
  <si>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</si>
  <si>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</si>
  <si>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</si>
  <si>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</si>
  <si>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</si>
  <si>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</si>
  <si>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</si>
  <si>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</si>
  <si>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</si>
  <si>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</si>
  <si>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</si>
  <si>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</si>
  <si>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</si>
  <si>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</si>
  <si>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</si>
  <si>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</si>
  <si>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</si>
  <si>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</si>
  <si>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</si>
  <si>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</si>
  <si>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</si>
  <si>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</si>
  <si>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</si>
  <si>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</si>
  <si>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</si>
  <si>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</si>
  <si>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</si>
  <si>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</si>
  <si>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</si>
  <si>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</si>
  <si>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</si>
  <si>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</si>
  <si>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</si>
  <si>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</si>
  <si>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</si>
  <si>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</si>
  <si>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</si>
  <si>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</si>
  <si>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</si>
  <si>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</si>
  <si>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</si>
  <si>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</si>
  <si>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</si>
  <si>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</si>
  <si>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</si>
  <si>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</si>
  <si>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</si>
  <si>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</si>
  <si>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</si>
  <si>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</si>
  <si>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</si>
  <si>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</si>
  <si>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</si>
  <si>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</si>
  <si>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</si>
  <si>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</si>
  <si>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</si>
  <si>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</si>
  <si>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</si>
  <si>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</si>
  <si>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</si>
  <si>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</si>
  <si>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</si>
  <si>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</si>
  <si>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</si>
  <si>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</si>
  <si>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</si>
  <si>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</si>
  <si>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</si>
  <si>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</si>
  <si>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</si>
  <si>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</si>
  <si>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</si>
  <si>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</si>
  <si>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</si>
  <si>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</si>
  <si>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</si>
  <si>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</si>
  <si>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</si>
  <si>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</si>
  <si>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</si>
  <si>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</si>
  <si>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</si>
  <si>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</si>
  <si>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</si>
  <si>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</si>
  <si>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</si>
  <si>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</si>
  <si>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</si>
  <si>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</si>
  <si>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</si>
  <si>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</si>
  <si>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</si>
  <si>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</si>
  <si>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</si>
  <si>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</si>
  <si>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</si>
  <si>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</si>
  <si>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</si>
  <si>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</si>
  <si>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</si>
  <si>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</si>
  <si>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</si>
  <si>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</si>
  <si>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</si>
  <si>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</si>
  <si>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</si>
  <si>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</si>
  <si>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</si>
  <si>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</si>
  <si>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</si>
  <si>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</si>
  <si>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</si>
  <si>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</si>
  <si>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</si>
  <si>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</si>
  <si>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</si>
  <si>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</si>
  <si>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</si>
  <si>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</si>
  <si>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</si>
  <si>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</si>
  <si>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</si>
  <si>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</si>
  <si>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</si>
  <si>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</si>
  <si>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</si>
  <si>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</si>
  <si>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</si>
  <si>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</si>
  <si>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</si>
  <si>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</si>
  <si>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</si>
  <si>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</si>
  <si>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</si>
  <si>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</si>
  <si>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</si>
  <si>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</si>
  <si>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</si>
  <si>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</si>
  <si>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</si>
  <si>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</si>
  <si>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</si>
  <si>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</si>
  <si>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</si>
  <si>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</si>
  <si>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</si>
  <si>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</si>
  <si>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</si>
  <si>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</si>
  <si>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</si>
  <si>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</si>
  <si>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</si>
  <si>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</si>
  <si>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</si>
  <si>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</si>
  <si>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</si>
  <si>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</si>
  <si>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</si>
  <si>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</si>
  <si>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</si>
  <si>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</si>
  <si>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</si>
  <si>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</si>
  <si>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</si>
  <si>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</si>
  <si>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</si>
  <si>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</si>
  <si>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</si>
  <si>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</si>
  <si>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</si>
  <si>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</si>
  <si>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</si>
  <si>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</si>
  <si>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</si>
  <si>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</si>
  <si>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</si>
  <si>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</si>
  <si>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</si>
  <si>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</si>
  <si>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</si>
  <si>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</si>
  <si>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</si>
  <si>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</si>
  <si>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</si>
  <si>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</si>
  <si>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</si>
  <si>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</si>
  <si>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</si>
  <si>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</si>
  <si>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</si>
  <si>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</si>
  <si>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</si>
  <si>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</si>
  <si>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</si>
  <si>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</si>
  <si>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</si>
  <si>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</si>
  <si>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</si>
  <si>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</si>
  <si>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</si>
  <si>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</si>
  <si>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</si>
  <si>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</si>
  <si>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</si>
  <si>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</si>
  <si>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</si>
  <si>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</si>
  <si>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</si>
  <si>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</si>
  <si>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</si>
  <si>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</si>
  <si>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</si>
  <si>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</si>
  <si>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</si>
  <si>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</si>
  <si>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</si>
  <si>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</si>
  <si>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</si>
  <si>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</si>
  <si>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</si>
  <si>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</si>
  <si>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</si>
  <si>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</si>
  <si>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</si>
  <si>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</si>
  <si>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</si>
  <si>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</si>
  <si>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</si>
  <si>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</si>
  <si>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</si>
  <si>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</si>
  <si>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</si>
  <si>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</si>
  <si>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</si>
  <si>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</si>
  <si>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</si>
  <si>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</si>
  <si>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</si>
  <si>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</si>
  <si>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</si>
  <si>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</si>
  <si>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</si>
  <si>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</si>
  <si>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</si>
  <si>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</si>
  <si>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</si>
  <si>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</si>
  <si>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</si>
  <si>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</si>
  <si>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</si>
  <si>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</si>
  <si>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</si>
  <si>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</si>
  <si>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</si>
  <si>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</si>
  <si>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</si>
  <si>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</si>
  <si>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</si>
  <si>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</si>
  <si>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</si>
  <si>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</si>
  <si>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</si>
  <si>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</si>
  <si>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</si>
  <si>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</si>
  <si>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</si>
  <si>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</si>
  <si>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</si>
  <si>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</si>
  <si>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</si>
  <si>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</si>
  <si>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</si>
  <si>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</si>
  <si>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</si>
  <si>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</si>
  <si>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</si>
  <si>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</si>
  <si>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</si>
  <si>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</si>
  <si>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</si>
  <si>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</si>
  <si>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</si>
  <si>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</si>
  <si>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</si>
  <si>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</si>
  <si>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</si>
  <si>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</si>
  <si>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</si>
  <si>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</si>
  <si>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</si>
  <si>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</si>
  <si>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</si>
  <si>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</si>
  <si>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</si>
  <si>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</si>
  <si>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</si>
  <si>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</si>
  <si>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</si>
  <si>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</si>
  <si>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</si>
  <si>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</si>
  <si>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</si>
  <si>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</si>
  <si>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</si>
  <si>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</si>
  <si>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</si>
  <si>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</si>
  <si>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</si>
  <si>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</si>
  <si>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</si>
  <si>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</si>
  <si>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</si>
  <si>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</si>
  <si>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</si>
  <si>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</si>
  <si>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</si>
  <si>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</si>
  <si>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</si>
  <si>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</si>
  <si>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</si>
  <si>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</si>
  <si>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</si>
  <si>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</si>
  <si>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</si>
  <si>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</si>
  <si>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</si>
  <si>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</si>
  <si>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</si>
  <si>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</si>
  <si>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</si>
  <si>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</si>
  <si>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</si>
  <si>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</si>
  <si>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</si>
  <si>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</si>
  <si>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</si>
  <si>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</si>
  <si>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</si>
  <si>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</si>
  <si>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</si>
  <si>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</si>
  <si>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</si>
  <si>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</si>
  <si>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</si>
  <si>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</si>
  <si>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</si>
  <si>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</si>
  <si>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</si>
  <si>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</si>
  <si>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</si>
  <si>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</si>
  <si>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</si>
  <si>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</si>
  <si>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</si>
  <si>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</si>
  <si>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</si>
  <si>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</si>
  <si>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</si>
  <si>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</si>
  <si>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</si>
  <si>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</si>
  <si>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</si>
  <si>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</si>
  <si>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</si>
  <si>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</si>
  <si>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</si>
  <si>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</si>
  <si>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</si>
  <si>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</si>
  <si>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</si>
  <si>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</si>
  <si>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</si>
  <si>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</si>
  <si>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</si>
  <si>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</si>
  <si>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</si>
  <si>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</si>
  <si>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</si>
  <si>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</si>
  <si>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</si>
  <si>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</si>
  <si>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</si>
  <si>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</si>
  <si>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</si>
  <si>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</si>
  <si>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</si>
  <si>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</si>
  <si>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</si>
  <si>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</si>
  <si>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</si>
  <si>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</si>
  <si>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</si>
  <si>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</si>
  <si>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</si>
  <si>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</si>
  <si>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</si>
  <si>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</si>
  <si>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</si>
  <si>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</si>
  <si>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</si>
  <si>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</si>
  <si>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</si>
  <si>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</si>
  <si>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</si>
  <si>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</si>
  <si>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</si>
  <si>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</si>
  <si>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</si>
  <si>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</si>
  <si>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</si>
  <si>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</si>
  <si>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</si>
  <si>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</si>
  <si>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</si>
  <si>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</si>
  <si>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</si>
  <si>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</si>
  <si>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</si>
  <si>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</si>
  <si>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</si>
  <si>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</si>
  <si>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</si>
  <si>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</si>
  <si>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</si>
  <si>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</si>
  <si>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</si>
  <si>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</si>
  <si>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</si>
  <si>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</si>
  <si>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</si>
  <si>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</si>
  <si>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</si>
  <si>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</si>
  <si>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</si>
  <si>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</si>
  <si>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</si>
  <si>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</si>
  <si>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</si>
  <si>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</si>
  <si>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</si>
  <si>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</si>
  <si>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</si>
  <si>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</si>
  <si>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</si>
  <si>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</si>
  <si>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</si>
  <si>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</si>
  <si>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</si>
  <si>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</si>
  <si>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</si>
  <si>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</si>
  <si>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</si>
  <si>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</si>
  <si>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</si>
  <si>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</si>
  <si>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</si>
  <si>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</si>
  <si>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</si>
  <si>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</si>
  <si>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</si>
  <si>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</si>
  <si>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</si>
  <si>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</si>
  <si>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</si>
  <si>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</si>
  <si>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</si>
  <si>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</si>
  <si>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</si>
  <si>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</si>
  <si>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</si>
  <si>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</si>
  <si>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</si>
  <si>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</si>
  <si>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</si>
  <si>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</si>
  <si>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</si>
  <si>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</si>
  <si>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</si>
  <si>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</si>
  <si>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</si>
  <si>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</si>
  <si>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</si>
  <si>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</si>
  <si>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</si>
  <si>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</si>
  <si>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</si>
  <si>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</si>
  <si>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</si>
  <si>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</si>
  <si>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</si>
  <si>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</si>
  <si>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</si>
  <si>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</si>
  <si>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</si>
  <si>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</si>
  <si>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</si>
  <si>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</si>
  <si>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</si>
  <si>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</si>
  <si>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</si>
  <si>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</si>
  <si>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</si>
  <si>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</si>
  <si>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</si>
  <si>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</si>
  <si>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</si>
  <si>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</si>
  <si>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</si>
  <si>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</si>
  <si>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</si>
  <si>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</si>
  <si>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</si>
  <si>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</si>
  <si>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</si>
  <si>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</si>
  <si>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</si>
  <si>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</si>
  <si>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</si>
  <si>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</si>
  <si>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</si>
  <si>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</si>
  <si>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</si>
  <si>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</si>
  <si>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</si>
  <si>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</si>
  <si>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</si>
  <si>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</si>
  <si>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</si>
  <si>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</si>
  <si>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</si>
  <si>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</si>
  <si>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</si>
  <si>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</si>
  <si>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</si>
  <si>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</si>
  <si>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</si>
  <si>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</si>
  <si>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</si>
  <si>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</si>
  <si>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</si>
  <si>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</si>
  <si>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</si>
  <si>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</si>
  <si>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</si>
  <si>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</si>
  <si>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</si>
  <si>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</si>
  <si>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</si>
  <si>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</si>
  <si>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</si>
  <si>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</si>
  <si>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</si>
  <si>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</si>
  <si>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</si>
  <si>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</si>
  <si>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</si>
  <si>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</si>
  <si>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</si>
  <si>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</si>
  <si>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</si>
  <si>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</si>
  <si>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</si>
  <si>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</si>
  <si>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</si>
  <si>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</si>
  <si>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</si>
  <si>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</si>
  <si>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</si>
  <si>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</si>
  <si>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</si>
  <si>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</si>
  <si>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</si>
  <si>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</si>
  <si>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</si>
  <si>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</si>
  <si>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</si>
  <si>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</si>
  <si>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</si>
  <si>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</si>
  <si>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</si>
  <si>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</si>
  <si>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</si>
  <si>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</si>
  <si>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</si>
  <si>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</si>
  <si>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</si>
  <si>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</si>
  <si>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</si>
  <si>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</si>
  <si>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</si>
  <si>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</si>
  <si>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</si>
  <si>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</si>
  <si>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</si>
  <si>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</si>
  <si>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</si>
  <si>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</si>
  <si>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</si>
  <si>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</si>
  <si>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</si>
  <si>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</si>
  <si>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</si>
  <si>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</si>
  <si>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</si>
  <si>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</si>
  <si>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</si>
  <si>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</si>
  <si>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</si>
  <si>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</si>
  <si>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</si>
  <si>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</si>
  <si>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</si>
  <si>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</si>
  <si>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</si>
  <si>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</si>
  <si>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</si>
  <si>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</si>
  <si>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</si>
  <si>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</si>
  <si>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</si>
  <si>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</si>
  <si>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</si>
  <si>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</si>
  <si>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</si>
  <si>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</si>
  <si>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</si>
  <si>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</si>
  <si>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</si>
  <si>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</si>
  <si>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</si>
  <si>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</si>
  <si>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</si>
  <si>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</si>
  <si>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</si>
  <si>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</si>
  <si>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</si>
  <si>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</si>
  <si>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</si>
  <si>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</si>
  <si>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</si>
  <si>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</si>
  <si>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</si>
  <si>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</si>
  <si>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</si>
  <si>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</si>
  <si>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</si>
  <si>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</si>
  <si>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</si>
  <si>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</si>
  <si>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</si>
  <si>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</si>
  <si>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</si>
  <si>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</si>
  <si>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</si>
  <si>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</si>
  <si>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</si>
  <si>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</si>
  <si>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</si>
  <si>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</si>
  <si>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</si>
  <si>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</si>
  <si>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</si>
  <si>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</si>
  <si>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</si>
  <si>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</si>
  <si>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</si>
  <si>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</si>
  <si>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</si>
  <si>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</si>
  <si>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</si>
  <si>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</si>
  <si>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</si>
  <si>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</si>
  <si>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</si>
  <si>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</si>
  <si>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</si>
  <si>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</si>
  <si>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</si>
  <si>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</si>
  <si>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</si>
  <si>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</si>
  <si>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</si>
  <si>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</si>
  <si>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</si>
  <si>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</si>
  <si>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</si>
  <si>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</si>
  <si>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</si>
  <si>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</si>
  <si>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</si>
  <si>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</si>
  <si>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</si>
  <si>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</si>
  <si>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</si>
  <si>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</si>
  <si>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</si>
  <si>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</si>
  <si>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</si>
  <si>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</si>
  <si>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</si>
  <si>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</si>
  <si>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</si>
  <si>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</si>
  <si>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</si>
  <si>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</si>
  <si>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</si>
  <si>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</si>
  <si>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</si>
  <si>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</si>
  <si>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</si>
  <si>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</si>
  <si>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</si>
  <si>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</si>
  <si>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</si>
  <si>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</si>
  <si>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</si>
  <si>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</si>
  <si>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</si>
  <si>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</si>
  <si>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</si>
  <si>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</si>
  <si>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</si>
  <si>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</si>
  <si>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</si>
  <si>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</si>
  <si>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</si>
  <si>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</si>
  <si>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</si>
  <si>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</si>
  <si>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</si>
  <si>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</si>
  <si>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</si>
  <si>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</si>
  <si>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</si>
  <si>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</si>
  <si>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</si>
  <si>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</si>
  <si>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</si>
  <si>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</si>
  <si>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</si>
  <si>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</si>
  <si>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</si>
  <si>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</si>
  <si>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</si>
  <si>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</si>
  <si>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</si>
  <si>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</si>
  <si>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</si>
  <si>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</si>
  <si>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</si>
  <si>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</si>
  <si>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</si>
  <si>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</si>
  <si>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</si>
  <si>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</si>
  <si>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</si>
  <si>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</si>
  <si>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</si>
  <si>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</si>
  <si>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</si>
  <si>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</si>
  <si>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</si>
  <si>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</si>
  <si>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</si>
  <si>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</si>
  <si>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</si>
  <si>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</si>
  <si>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</si>
  <si>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</si>
  <si>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</si>
  <si>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</si>
  <si>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</si>
  <si>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</si>
  <si>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</si>
  <si>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</si>
  <si>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</si>
  <si>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</si>
  <si>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</si>
  <si>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</si>
  <si>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</si>
  <si>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</si>
  <si>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</si>
  <si>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</si>
  <si>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</si>
  <si>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</si>
  <si>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</si>
  <si>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</si>
  <si>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</si>
  <si>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</si>
  <si>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</si>
  <si>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</si>
  <si>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</si>
  <si>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</si>
  <si>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</si>
  <si>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</si>
  <si>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</si>
  <si>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</si>
  <si>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</si>
  <si>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</si>
  <si>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</si>
  <si>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</si>
  <si>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</si>
  <si>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</si>
  <si>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</si>
  <si>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</si>
  <si>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</si>
  <si>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</si>
  <si>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</si>
  <si>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</si>
  <si>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</si>
  <si>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</si>
  <si>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</si>
  <si>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</si>
  <si>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</si>
  <si>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</si>
  <si>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</si>
  <si>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</si>
  <si>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</si>
  <si>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</si>
  <si>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</si>
  <si>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</si>
  <si>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</si>
  <si>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</si>
  <si>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</si>
  <si>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</si>
  <si>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</si>
  <si>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</si>
  <si>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</si>
  <si>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</si>
  <si>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</si>
  <si>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</si>
  <si>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</si>
  <si>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</si>
  <si>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</si>
  <si>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</si>
  <si>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</si>
  <si>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</si>
  <si>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</si>
  <si>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</si>
  <si>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</si>
  <si>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</si>
  <si>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</si>
  <si>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</si>
  <si>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</si>
  <si>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</si>
  <si>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</si>
  <si>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</si>
  <si>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</si>
  <si>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</si>
  <si>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</si>
  <si>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</si>
  <si>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</si>
  <si>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</si>
  <si>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</si>
  <si>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</si>
  <si>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</si>
  <si>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</si>
  <si>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</si>
  <si>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</si>
  <si>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</si>
  <si>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</si>
  <si>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</si>
  <si>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</si>
  <si>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</si>
  <si>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</si>
  <si>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</si>
  <si>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</si>
  <si>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</si>
  <si>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</si>
  <si>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</si>
  <si>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</si>
  <si>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</si>
  <si>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</si>
  <si>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</si>
  <si>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</si>
  <si>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</si>
  <si>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</si>
  <si>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</si>
  <si>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</si>
  <si>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</si>
  <si>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</si>
  <si>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</si>
  <si>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</si>
  <si>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</si>
  <si>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</si>
  <si>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</si>
  <si>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</si>
  <si>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</si>
  <si>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</si>
  <si>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</si>
  <si>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</si>
  <si>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</si>
  <si>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</si>
  <si>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</si>
  <si>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</si>
  <si>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</si>
  <si>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</si>
  <si>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</si>
  <si>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</si>
  <si>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</si>
  <si>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</si>
  <si>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</si>
  <si>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</si>
  <si>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</si>
  <si>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</si>
  <si>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</si>
  <si>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</si>
  <si>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</si>
  <si>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</si>
  <si>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</si>
  <si>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</si>
  <si>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</si>
  <si>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</si>
  <si>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</si>
  <si>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</si>
  <si>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</si>
  <si>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</si>
  <si>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</si>
  <si>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</si>
  <si>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</si>
  <si>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</si>
  <si>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</si>
  <si>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</si>
  <si>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</si>
  <si>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</si>
  <si>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</si>
  <si>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</si>
  <si>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</si>
  <si>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</si>
  <si>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</si>
  <si>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</si>
  <si>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</si>
  <si>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</si>
  <si>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</si>
  <si>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</si>
  <si>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</si>
  <si>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</si>
  <si>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</si>
  <si>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</si>
  <si>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</si>
  <si>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</si>
  <si>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</si>
  <si>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</si>
  <si>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</si>
  <si>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</si>
  <si>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</si>
  <si>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</si>
  <si>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</si>
  <si>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</si>
  <si>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</si>
  <si>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</si>
  <si>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</si>
  <si>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</si>
  <si>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</si>
  <si>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</si>
  <si>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</si>
  <si>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</si>
  <si>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</si>
  <si>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</si>
  <si>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</si>
  <si>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</si>
  <si>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</si>
  <si>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</si>
  <si>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</si>
  <si>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</si>
  <si>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</si>
  <si>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</si>
  <si>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</si>
  <si>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</si>
  <si>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</si>
  <si>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</si>
  <si>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</si>
  <si>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</si>
  <si>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</si>
  <si>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</si>
  <si>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</si>
  <si>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</si>
  <si>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</si>
  <si>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</si>
  <si>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</si>
  <si>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</si>
  <si>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</si>
  <si>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</si>
  <si>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</si>
  <si>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</si>
  <si>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</si>
  <si>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</si>
  <si>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</si>
  <si>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</si>
  <si>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</si>
  <si>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</si>
  <si>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</si>
  <si>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</si>
  <si>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</si>
  <si>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</si>
  <si>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</si>
  <si>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</si>
  <si>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</si>
  <si>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</si>
  <si>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</si>
  <si>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</si>
  <si>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</si>
  <si>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</si>
  <si>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</si>
  <si>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</si>
  <si>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</si>
  <si>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</si>
  <si>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</si>
  <si>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</si>
  <si>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</si>
  <si>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</si>
  <si>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</si>
  <si>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</si>
  <si>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</si>
  <si>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</si>
  <si>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</si>
  <si>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</si>
  <si>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</si>
  <si>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</si>
  <si>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</si>
  <si>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</si>
  <si>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</si>
  <si>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</si>
  <si>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</si>
  <si>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</si>
  <si>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</si>
  <si>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</si>
  <si>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</si>
  <si>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</si>
  <si>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</si>
  <si>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</si>
  <si>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</si>
  <si>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</si>
  <si>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</si>
  <si>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</si>
  <si>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</si>
  <si>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</si>
  <si>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</si>
  <si>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</si>
  <si>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</si>
  <si>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</si>
  <si>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</si>
  <si>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</si>
  <si>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</si>
  <si>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</si>
  <si>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</si>
  <si>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</si>
  <si>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</si>
  <si>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</si>
  <si>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</si>
  <si>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</si>
  <si>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</si>
  <si>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</si>
  <si>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</si>
  <si>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</si>
  <si>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</si>
  <si>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</si>
  <si>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</si>
  <si>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</si>
  <si>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</si>
  <si>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</si>
  <si>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</si>
  <si>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</si>
  <si>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</si>
  <si>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</si>
  <si>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</si>
  <si>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</si>
  <si>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</si>
  <si>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</si>
  <si>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</si>
  <si>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</si>
  <si>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</si>
  <si>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</si>
  <si>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</si>
  <si>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</si>
  <si>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</si>
  <si>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</si>
  <si>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</si>
  <si>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</si>
  <si>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</si>
  <si>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</si>
  <si>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</si>
  <si>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</si>
  <si>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</si>
  <si>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</si>
  <si>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</si>
  <si>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</si>
  <si>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</si>
  <si>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</si>
  <si>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</si>
  <si>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</si>
  <si>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</si>
  <si>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</si>
  <si>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</si>
  <si>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</si>
  <si>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</si>
  <si>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</si>
  <si>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</si>
  <si>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</si>
  <si>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</si>
  <si>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</si>
  <si>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</si>
  <si>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</si>
  <si>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</si>
  <si>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</si>
  <si>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</si>
  <si>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</si>
  <si>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</si>
  <si>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</si>
  <si>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</si>
  <si>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</si>
  <si>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</si>
  <si>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</si>
  <si>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</si>
  <si>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</si>
  <si>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</si>
  <si>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</si>
  <si>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</si>
  <si>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</si>
  <si>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</si>
  <si>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</si>
  <si>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</si>
  <si>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</si>
  <si>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</si>
  <si>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</si>
  <si>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</si>
  <si>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</si>
  <si>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</si>
  <si>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</si>
  <si>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</si>
  <si>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</si>
  <si>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</si>
  <si>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</si>
  <si>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</si>
  <si>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</si>
  <si>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</si>
  <si>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</si>
  <si>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</si>
  <si>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</si>
  <si>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</si>
  <si>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</si>
  <si>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</si>
  <si>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</si>
  <si>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</si>
  <si>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</si>
  <si>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</si>
  <si>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</si>
  <si>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</si>
  <si>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</si>
  <si>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</si>
  <si>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</si>
  <si>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</si>
  <si>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</si>
  <si>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</si>
  <si>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</si>
  <si>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</si>
  <si>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</si>
  <si>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</si>
  <si>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</si>
  <si>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</si>
  <si>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</si>
  <si>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</si>
  <si>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</si>
  <si>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</si>
  <si>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</si>
  <si>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</si>
  <si>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</si>
  <si>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</si>
  <si>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</si>
  <si>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</si>
  <si>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</si>
  <si>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</si>
  <si>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</si>
  <si>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</si>
  <si>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</si>
  <si>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</si>
  <si>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</si>
  <si>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</si>
  <si>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</si>
  <si>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</si>
  <si>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</si>
  <si>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</si>
  <si>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</si>
  <si>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</si>
  <si>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</si>
  <si>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</si>
  <si>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</si>
  <si>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</si>
  <si>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</si>
  <si>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</si>
  <si>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</si>
  <si>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</si>
  <si>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</si>
  <si>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</si>
  <si>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</si>
  <si>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</si>
  <si>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</si>
  <si>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</si>
  <si>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</si>
  <si>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</si>
  <si>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</si>
  <si>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</si>
  <si>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</si>
  <si>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</si>
  <si>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</si>
  <si>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</si>
  <si>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</si>
  <si>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</si>
  <si>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</si>
  <si>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</si>
  <si>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</si>
  <si>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</si>
  <si>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</si>
  <si>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</si>
  <si>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</si>
  <si>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</si>
  <si>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</si>
  <si>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</si>
  <si>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</si>
  <si>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</si>
  <si>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</si>
  <si>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</si>
  <si>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</si>
  <si>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</si>
  <si>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</si>
  <si>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</si>
  <si>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</si>
  <si>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</si>
  <si>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</si>
  <si>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</si>
  <si>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</si>
  <si>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</si>
  <si>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</si>
  <si>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</si>
  <si>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</si>
  <si>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</si>
  <si>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</si>
  <si>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</si>
  <si>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</si>
  <si>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</si>
  <si>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</si>
  <si>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</si>
  <si>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</si>
  <si>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</si>
  <si>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</si>
  <si>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</si>
  <si>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</si>
  <si>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</si>
  <si>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</si>
  <si>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</si>
  <si>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</si>
  <si>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</si>
  <si>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</si>
  <si>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</si>
  <si>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</si>
  <si>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</si>
  <si>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</si>
  <si>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</si>
  <si>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</si>
  <si>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</si>
  <si>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</si>
  <si>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</si>
  <si>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</si>
  <si>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</si>
  <si>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</si>
  <si>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</si>
  <si>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</si>
  <si>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</si>
  <si>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</si>
  <si>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</si>
  <si>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</si>
  <si>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</si>
  <si>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</si>
  <si>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</si>
  <si>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</si>
  <si>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</si>
  <si>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</si>
  <si>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</si>
  <si>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</si>
  <si>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</si>
  <si>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</si>
  <si>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</si>
  <si>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</si>
  <si>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</si>
  <si>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</si>
  <si>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</si>
  <si>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</si>
  <si>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</si>
  <si>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</si>
  <si>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</si>
  <si>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</si>
  <si>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</si>
  <si>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</si>
  <si>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</si>
  <si>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</si>
  <si>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</si>
  <si>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</si>
  <si>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</si>
  <si>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</si>
  <si>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</si>
  <si>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</si>
  <si>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</si>
  <si>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</si>
  <si>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</si>
  <si>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</si>
  <si>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</si>
  <si>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</si>
  <si>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</si>
  <si>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</si>
  <si>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</si>
  <si>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</si>
  <si>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</si>
  <si>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</si>
  <si>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</si>
  <si>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</si>
  <si>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</si>
  <si>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</si>
  <si>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</si>
  <si>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</si>
  <si>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</si>
  <si>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</si>
  <si>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</si>
  <si>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</si>
  <si>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</si>
  <si>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</si>
  <si>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</si>
  <si>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</si>
  <si>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</si>
  <si>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</si>
  <si>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</si>
  <si>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</si>
  <si>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</si>
  <si>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</si>
  <si>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</si>
  <si>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</si>
  <si>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</si>
  <si>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</si>
  <si>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</si>
  <si>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</si>
  <si>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</si>
  <si>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</si>
  <si>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</si>
  <si>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</si>
  <si>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</si>
  <si>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</si>
  <si>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</si>
  <si>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</si>
  <si>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</si>
  <si>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</si>
  <si>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</si>
  <si>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</si>
  <si>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</si>
  <si>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</si>
  <si>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</si>
  <si>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</si>
  <si>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</si>
  <si>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</si>
  <si>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</si>
  <si>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</si>
  <si>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</si>
  <si>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</si>
  <si>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</si>
  <si>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</si>
  <si>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</si>
  <si>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</si>
  <si>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</si>
  <si>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</si>
  <si>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</si>
  <si>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</si>
  <si>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</si>
  <si>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</si>
  <si>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</si>
  <si>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</si>
  <si>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</si>
  <si>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</si>
  <si>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</si>
  <si>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</si>
  <si>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</si>
  <si>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</si>
  <si>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</si>
  <si>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</si>
  <si>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</si>
  <si>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</si>
  <si>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</si>
  <si>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</si>
  <si>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</si>
  <si>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</si>
  <si>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</si>
  <si>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</si>
  <si>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</si>
  <si>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</si>
  <si>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</si>
  <si>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</si>
  <si>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</si>
  <si>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</si>
  <si>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</si>
  <si>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</si>
  <si>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</si>
  <si>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</si>
  <si>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</si>
  <si>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</si>
  <si>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</si>
  <si>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</si>
  <si>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</si>
  <si>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</si>
  <si>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</si>
  <si>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</si>
  <si>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</si>
  <si>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</si>
  <si>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</si>
  <si>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</si>
  <si>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</si>
  <si>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</si>
  <si>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</si>
  <si>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</si>
  <si>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</si>
  <si>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</si>
  <si>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</si>
  <si>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</si>
  <si>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</si>
  <si>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</si>
  <si>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</si>
  <si>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</si>
  <si>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</si>
  <si>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</si>
  <si>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</si>
  <si>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</si>
  <si>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</si>
  <si>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</si>
  <si>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</si>
  <si>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</si>
  <si>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</si>
  <si>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</si>
  <si>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</si>
  <si>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</si>
  <si>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</si>
  <si>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</si>
  <si>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</si>
  <si>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</si>
  <si>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</si>
  <si>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</si>
  <si>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</si>
  <si>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</si>
  <si>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</si>
  <si>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</si>
  <si>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</si>
  <si>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</si>
  <si>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</si>
  <si>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</si>
  <si>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</si>
  <si>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</si>
  <si>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</si>
  <si>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</si>
  <si>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</si>
  <si>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</si>
  <si>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</si>
  <si>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</si>
  <si>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</si>
  <si>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</si>
  <si>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</si>
  <si>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</si>
  <si>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</si>
  <si>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</si>
  <si>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</si>
  <si>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</si>
  <si>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</si>
  <si>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</si>
  <si>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</si>
  <si>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</si>
  <si>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</si>
  <si>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</si>
  <si>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</si>
  <si>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</si>
  <si>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</si>
  <si>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</si>
  <si>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</si>
  <si>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</si>
  <si>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</si>
  <si>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</si>
  <si>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</si>
  <si>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</si>
  <si>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</si>
  <si>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</si>
  <si>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</si>
  <si>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</si>
  <si>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</si>
  <si>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</si>
  <si>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</si>
  <si>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</si>
  <si>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</si>
  <si>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</si>
  <si>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</si>
  <si>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</si>
  <si>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</si>
  <si>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</si>
  <si>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</si>
  <si>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</si>
  <si>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</si>
  <si>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</si>
  <si>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</si>
  <si>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</si>
  <si>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</si>
  <si>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</si>
  <si>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</si>
  <si>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</si>
  <si>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</si>
  <si>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</si>
  <si>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</si>
  <si>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</si>
  <si>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</si>
  <si>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</si>
  <si>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</si>
  <si>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</si>
  <si>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</si>
  <si>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</si>
  <si>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</si>
  <si>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</si>
  <si>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</si>
  <si>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</si>
  <si>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</si>
  <si>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</si>
  <si>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</si>
  <si>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</si>
  <si>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</si>
  <si>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</si>
  <si>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</si>
  <si>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</si>
  <si>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</si>
  <si>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</si>
  <si>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</si>
  <si>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</si>
  <si>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</si>
  <si>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</si>
  <si>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</si>
  <si>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</si>
  <si>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</si>
  <si>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</si>
  <si>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</si>
  <si>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</si>
  <si>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</si>
  <si>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</si>
  <si>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</si>
  <si>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</si>
  <si>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</si>
  <si>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</si>
  <si>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</si>
  <si>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</si>
  <si>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</si>
  <si>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</si>
  <si>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</si>
  <si>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</si>
  <si>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</si>
  <si>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</si>
  <si>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</si>
  <si>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</si>
  <si>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</si>
  <si>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</si>
  <si>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</si>
  <si>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</si>
  <si>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</si>
  <si>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</si>
  <si>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</si>
  <si>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</si>
  <si>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</si>
  <si>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</si>
  <si>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</si>
  <si>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</si>
  <si>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</si>
  <si>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</si>
  <si>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</si>
  <si>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</si>
  <si>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</si>
  <si>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</si>
  <si>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</si>
  <si>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</si>
  <si>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</si>
  <si>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</si>
  <si>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</si>
  <si>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</si>
  <si>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</si>
  <si>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</si>
  <si>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</si>
  <si>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</si>
  <si>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</si>
  <si>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</si>
  <si>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</si>
  <si>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</si>
  <si>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</si>
  <si>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</si>
  <si>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</si>
  <si>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</si>
  <si>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</si>
  <si>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</si>
  <si>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</si>
  <si>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</si>
  <si>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</si>
  <si>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</si>
  <si>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</si>
  <si>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</si>
  <si>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</si>
  <si>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</si>
  <si>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</si>
  <si>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</si>
  <si>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</si>
  <si>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</si>
  <si>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</si>
  <si>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</si>
  <si>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</si>
  <si>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</si>
  <si>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</si>
  <si>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</si>
  <si>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</si>
  <si>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</si>
  <si>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</si>
  <si>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</si>
  <si>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</si>
  <si>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</si>
  <si>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</si>
  <si>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</si>
  <si>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</si>
  <si>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</si>
  <si>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</si>
  <si>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</si>
  <si>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</si>
  <si>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</si>
  <si>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</si>
  <si>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</si>
  <si>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</si>
  <si>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</si>
  <si>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</si>
  <si>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</si>
  <si>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</si>
  <si>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</si>
  <si>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</si>
  <si>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</si>
  <si>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</si>
  <si>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</si>
  <si>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</si>
  <si>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</si>
  <si>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</si>
  <si>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</si>
  <si>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</si>
  <si>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</si>
  <si>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</si>
  <si>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</si>
  <si>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</si>
  <si>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</si>
  <si>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</si>
  <si>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</si>
  <si>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</si>
  <si>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</si>
  <si>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</si>
  <si>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</si>
  <si>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</si>
  <si>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</si>
  <si>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</si>
  <si>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</si>
  <si>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</si>
  <si>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</si>
  <si>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</si>
  <si>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</si>
  <si>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</si>
  <si>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</si>
  <si>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</si>
  <si>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</si>
  <si>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</si>
  <si>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</si>
  <si>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</si>
  <si>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</si>
  <si>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</si>
  <si>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</si>
  <si>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</si>
  <si>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</si>
  <si>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</si>
  <si>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</si>
  <si>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</si>
  <si>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</si>
  <si>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</si>
  <si>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</si>
  <si>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</si>
  <si>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</si>
  <si>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</si>
  <si>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</si>
  <si>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</si>
  <si>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</si>
  <si>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</si>
  <si>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</si>
  <si>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</si>
  <si>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</si>
  <si>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</si>
  <si>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</si>
  <si>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</si>
  <si>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</si>
  <si>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</si>
  <si>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</si>
  <si>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</si>
  <si>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</si>
  <si>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</si>
  <si>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</si>
  <si>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</si>
  <si>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</si>
  <si>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</si>
  <si>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</si>
  <si>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</si>
  <si>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</si>
  <si>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</si>
  <si>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</si>
  <si>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</si>
  <si>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</si>
  <si>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</si>
  <si>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</si>
  <si>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</si>
  <si>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</si>
  <si>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</si>
  <si>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</si>
  <si>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</si>
  <si>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</si>
  <si>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</si>
  <si>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</si>
  <si>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</si>
  <si>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</si>
  <si>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</si>
  <si>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</si>
  <si>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</si>
  <si>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</si>
  <si>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</si>
  <si>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</si>
  <si>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</si>
  <si>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</si>
  <si>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</si>
  <si>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</si>
  <si>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</si>
  <si>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</si>
  <si>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</si>
  <si>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</si>
  <si>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</si>
  <si>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</si>
  <si>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</si>
  <si>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</si>
  <si>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</si>
  <si>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</si>
  <si>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</si>
  <si>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</si>
  <si>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</si>
  <si>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</si>
  <si>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</si>
  <si>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</si>
  <si>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</si>
  <si>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</si>
  <si>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</si>
  <si>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</si>
  <si>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</si>
  <si>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</si>
  <si>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</si>
  <si>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</si>
  <si>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</si>
  <si>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</si>
  <si>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</si>
  <si>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</si>
  <si>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</si>
  <si>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</si>
  <si>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</si>
  <si>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</si>
  <si>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</si>
  <si>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</si>
  <si>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</si>
  <si>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</si>
  <si>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</si>
  <si>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</si>
  <si>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</si>
  <si>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</si>
  <si>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</si>
  <si>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</si>
  <si>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</si>
  <si>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</si>
  <si>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</si>
  <si>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</si>
  <si>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</si>
  <si>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</si>
  <si>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</si>
  <si>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</si>
  <si>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</si>
  <si>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</si>
  <si>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</si>
  <si>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</si>
  <si>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</si>
  <si>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</si>
  <si>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</si>
  <si>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</si>
  <si>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</si>
  <si>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</si>
  <si>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</si>
  <si>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</si>
  <si>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</si>
  <si>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</si>
  <si>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</si>
  <si>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</si>
  <si>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</si>
  <si>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</si>
  <si>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</si>
  <si>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</si>
  <si>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</si>
  <si>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</si>
  <si>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</si>
  <si>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</si>
  <si>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</si>
  <si>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</si>
  <si>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</si>
  <si>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</si>
  <si>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</si>
  <si>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</si>
  <si>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</si>
  <si>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</si>
  <si>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</si>
  <si>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</si>
  <si>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</si>
  <si>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</si>
  <si>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</si>
  <si>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</si>
  <si>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</si>
  <si>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</si>
  <si>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</si>
  <si>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</si>
  <si>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</si>
  <si>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</si>
  <si>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</si>
  <si>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</si>
  <si>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</si>
  <si>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</si>
  <si>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</si>
  <si>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</si>
  <si>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</si>
  <si>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</si>
  <si>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</si>
  <si>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</si>
  <si>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</si>
  <si>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</si>
  <si>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</si>
  <si>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</si>
  <si>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</si>
  <si>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</si>
  <si>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</si>
  <si>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</si>
  <si>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</si>
  <si>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</si>
  <si>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</si>
  <si>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</si>
  <si>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</si>
  <si>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</si>
  <si>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</si>
  <si>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</si>
  <si>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</si>
  <si>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</si>
  <si>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</si>
  <si>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</si>
  <si>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</si>
  <si>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</si>
  <si>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</si>
  <si>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</si>
  <si>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</si>
  <si>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</si>
  <si>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</si>
  <si>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</si>
  <si>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</si>
  <si>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</si>
  <si>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</si>
  <si>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</si>
  <si>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</si>
  <si>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</si>
  <si>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</si>
  <si>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</si>
  <si>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</si>
  <si>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</si>
  <si>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</si>
  <si>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</si>
  <si>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</si>
  <si>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</si>
  <si>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</si>
  <si>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</si>
  <si>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</si>
  <si>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</si>
  <si>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</si>
  <si>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</si>
  <si>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</si>
  <si>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</si>
  <si>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</si>
  <si>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</si>
  <si>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</si>
  <si>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</si>
  <si>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</si>
  <si>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</si>
  <si>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</si>
  <si>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</si>
  <si>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</si>
  <si>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</si>
  <si>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</si>
  <si>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</si>
  <si>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</si>
  <si>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</si>
  <si>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</si>
  <si>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</si>
  <si>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</si>
  <si>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</si>
  <si>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</si>
  <si>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</si>
  <si>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</si>
  <si>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</si>
  <si>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</si>
  <si>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</si>
  <si>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</si>
  <si>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</si>
  <si>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</si>
  <si>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</si>
  <si>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</si>
  <si>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</si>
  <si>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</si>
  <si>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</si>
  <si>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</si>
  <si>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</si>
  <si>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</si>
  <si>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</si>
  <si>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</si>
  <si>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</si>
  <si>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</si>
  <si>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</si>
  <si>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</si>
  <si>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</si>
  <si>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</si>
  <si>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</si>
  <si>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</si>
  <si>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</si>
  <si>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</si>
  <si>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</si>
  <si>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</si>
  <si>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</si>
  <si>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</si>
  <si>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</si>
  <si>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</si>
  <si>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</si>
  <si>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</si>
  <si>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</si>
  <si>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</si>
  <si>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</si>
  <si>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</si>
  <si>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</si>
  <si>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</si>
  <si>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</si>
  <si>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</si>
  <si>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</si>
  <si>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</si>
  <si>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</si>
  <si>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</si>
  <si>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</si>
  <si>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</si>
  <si>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</si>
  <si>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</si>
  <si>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</si>
  <si>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</si>
  <si>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</si>
  <si>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</si>
  <si>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</si>
  <si>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</si>
  <si>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</si>
  <si>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</si>
  <si>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</si>
  <si>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</si>
  <si>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</si>
  <si>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</si>
  <si>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</si>
  <si>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</si>
  <si>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</si>
  <si>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</si>
  <si>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</si>
  <si>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</si>
  <si>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</si>
  <si>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</si>
  <si>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</si>
  <si>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</si>
  <si>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</si>
  <si>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</si>
  <si>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</si>
  <si>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</si>
  <si>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</si>
  <si>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</si>
  <si>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</si>
  <si>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</si>
  <si>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</si>
  <si>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</si>
  <si>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</si>
  <si>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</si>
  <si>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</si>
  <si>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</si>
  <si>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</si>
  <si>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</si>
  <si>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</si>
  <si>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</si>
  <si>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</si>
  <si>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</si>
  <si>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</si>
  <si>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</si>
  <si>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</si>
  <si>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</si>
  <si>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</si>
  <si>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</si>
  <si>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</si>
  <si>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</si>
  <si>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</si>
  <si>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</si>
  <si>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</si>
  <si>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</si>
  <si>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</si>
  <si>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</si>
  <si>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</si>
  <si>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</si>
  <si>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</si>
  <si>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</si>
  <si>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</si>
  <si>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</si>
  <si>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</si>
  <si>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</si>
  <si>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</si>
  <si>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</si>
  <si>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</si>
  <si>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</si>
  <si>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</si>
  <si>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</si>
  <si>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</si>
  <si>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</si>
  <si>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</si>
  <si>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</si>
  <si>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</si>
  <si>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</si>
  <si>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</si>
  <si>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</si>
  <si>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</si>
  <si>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</si>
  <si>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</si>
  <si>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</si>
  <si>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</si>
  <si>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</si>
  <si>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</si>
  <si>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</si>
  <si>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</si>
  <si>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</si>
  <si>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</si>
  <si>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</si>
  <si>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</si>
  <si>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</si>
  <si>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</si>
  <si>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</si>
  <si>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</si>
  <si>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</si>
  <si>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</si>
  <si>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</si>
  <si>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</si>
  <si>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</si>
  <si>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</si>
  <si>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</si>
  <si>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</si>
  <si>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</si>
  <si>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</si>
  <si>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</si>
  <si>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</si>
  <si>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</si>
  <si>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</si>
  <si>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</si>
  <si>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</si>
  <si>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</si>
  <si>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</si>
  <si>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</si>
  <si>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</si>
  <si>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</si>
  <si>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</si>
  <si>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</si>
  <si>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</si>
  <si>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</si>
  <si>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</si>
  <si>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</si>
  <si>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</si>
  <si>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</si>
  <si>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</si>
  <si>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</si>
  <si>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</si>
  <si>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</si>
  <si>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</si>
  <si>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</si>
  <si>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</si>
  <si>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</si>
  <si>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</si>
  <si>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</si>
  <si>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</si>
  <si>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</si>
  <si>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</si>
  <si>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</si>
  <si>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</si>
  <si>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</si>
  <si>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</si>
  <si>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</si>
  <si>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</si>
  <si>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</si>
  <si>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</si>
  <si>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</si>
  <si>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</si>
  <si>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</si>
  <si>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</si>
  <si>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</si>
  <si>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</si>
  <si>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</si>
  <si>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</si>
  <si>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</si>
  <si>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</si>
  <si>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</si>
  <si>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</si>
  <si>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</si>
  <si>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</si>
  <si>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</si>
  <si>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</si>
  <si>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</si>
  <si>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</si>
  <si>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</si>
  <si>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</si>
  <si>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</si>
  <si>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</si>
  <si>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</si>
  <si>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</si>
  <si>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</si>
  <si>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</si>
  <si>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</si>
  <si>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</si>
  <si>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</si>
  <si>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</si>
  <si>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</si>
  <si>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</si>
  <si>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</si>
  <si>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</si>
  <si>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</si>
  <si>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</si>
  <si>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</si>
  <si>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</si>
  <si>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</si>
  <si>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</si>
  <si>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</si>
  <si>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</si>
  <si>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</si>
  <si>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</si>
  <si>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</si>
  <si>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</si>
  <si>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</si>
  <si>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</si>
  <si>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</si>
  <si>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</si>
  <si>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</si>
  <si>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</si>
  <si>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</si>
  <si>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</si>
  <si>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</si>
  <si>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</si>
  <si>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</si>
  <si>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</si>
  <si>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</si>
  <si>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</si>
  <si>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</si>
  <si>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</si>
  <si>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</si>
  <si>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</si>
  <si>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</si>
  <si>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</si>
  <si>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</si>
  <si>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</si>
  <si>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</si>
  <si>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</si>
  <si>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</si>
  <si>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</si>
  <si>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</si>
  <si>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</si>
  <si>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</si>
  <si>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</si>
  <si>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</si>
  <si>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</si>
  <si>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</si>
  <si>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</si>
  <si>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</si>
  <si>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</si>
  <si>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</si>
  <si>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</si>
  <si>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</si>
  <si>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</si>
  <si>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</si>
  <si>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</si>
  <si>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</si>
  <si>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</si>
  <si>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</si>
  <si>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</si>
  <si>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</si>
  <si>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</si>
  <si>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</si>
  <si>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</si>
  <si>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</si>
  <si>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</si>
  <si>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</si>
  <si>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</si>
  <si>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</si>
  <si>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</si>
  <si>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</si>
  <si>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</si>
  <si>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</si>
  <si>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</si>
  <si>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</si>
  <si>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</si>
  <si>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</si>
  <si>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</si>
  <si>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</si>
  <si>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</si>
  <si>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</si>
  <si>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</si>
  <si>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</si>
  <si>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</si>
  <si>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</si>
  <si>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</si>
  <si>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</si>
  <si>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</si>
  <si>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</si>
  <si>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</si>
  <si>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</si>
  <si>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</si>
  <si>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</si>
  <si>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</si>
  <si>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</si>
  <si>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</si>
  <si>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</si>
  <si>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</si>
  <si>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</si>
  <si>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</si>
  <si>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</si>
  <si>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</si>
  <si>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</si>
  <si>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</si>
  <si>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</si>
  <si>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</si>
  <si>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</si>
  <si>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</si>
  <si>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</si>
  <si>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</si>
  <si>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</si>
  <si>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</si>
  <si>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</si>
  <si>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</si>
  <si>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</si>
  <si>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</si>
  <si>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</si>
  <si>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</si>
  <si>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</si>
  <si>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</si>
  <si>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</si>
  <si>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</si>
  <si>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</si>
  <si>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</si>
  <si>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</si>
  <si>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</si>
  <si>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</si>
  <si>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</si>
  <si>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</si>
  <si>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</si>
  <si>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</si>
  <si>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</si>
  <si>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</si>
  <si>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</si>
  <si>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</si>
  <si>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</si>
  <si>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</si>
  <si>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</si>
  <si>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</si>
  <si>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</si>
  <si>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</si>
  <si>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</si>
  <si>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</si>
  <si>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</si>
  <si>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</si>
  <si>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</si>
  <si>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</si>
  <si>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</si>
  <si>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</si>
  <si>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</si>
  <si>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</si>
  <si>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</si>
  <si>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</si>
  <si>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</si>
  <si>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</si>
  <si>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</si>
  <si>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</si>
  <si>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</si>
  <si>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</si>
  <si>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</si>
  <si>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</si>
  <si>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</si>
  <si>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</si>
  <si>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</si>
  <si>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</si>
  <si>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</si>
  <si>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</si>
  <si>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</si>
  <si>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</si>
  <si>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</si>
  <si>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</si>
  <si>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</si>
  <si>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</si>
  <si>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</si>
  <si>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</si>
  <si>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</si>
  <si>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</si>
  <si>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</si>
  <si>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</si>
  <si>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</si>
  <si>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</si>
  <si>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</si>
  <si>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</si>
  <si>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</si>
  <si>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</si>
  <si>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</si>
  <si>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</si>
  <si>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</si>
  <si>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</si>
  <si>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</si>
  <si>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</si>
  <si>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</si>
  <si>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</si>
  <si>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</si>
  <si>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</si>
  <si>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</si>
  <si>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</si>
  <si>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</si>
  <si>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</si>
  <si>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</si>
  <si>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</si>
  <si>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</si>
  <si>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</si>
  <si>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</si>
  <si>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</si>
  <si>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</si>
  <si>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</si>
  <si>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</si>
  <si>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</si>
  <si>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</si>
  <si>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</si>
  <si>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</si>
  <si>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</si>
  <si>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</si>
  <si>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</si>
  <si>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</si>
  <si>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</si>
  <si>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</si>
  <si>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</si>
  <si>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</si>
  <si>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</si>
  <si>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</si>
  <si>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</si>
  <si>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</si>
  <si>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</si>
  <si>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</si>
  <si>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</si>
  <si>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</si>
  <si>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</si>
  <si>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</si>
  <si>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</si>
  <si>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</si>
  <si>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</si>
  <si>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</si>
  <si>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</si>
  <si>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</si>
  <si>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</si>
  <si>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</si>
  <si>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</si>
  <si>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</si>
  <si>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</si>
  <si>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</si>
  <si>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</si>
  <si>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</si>
  <si>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</si>
  <si>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</si>
  <si>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</si>
  <si>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</si>
  <si>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</si>
  <si>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</si>
  <si>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</si>
  <si>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</si>
  <si>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</si>
  <si>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</si>
  <si>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</si>
  <si>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</si>
  <si>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</si>
  <si>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</si>
  <si>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</si>
  <si>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</si>
  <si>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</si>
  <si>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</si>
  <si>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</si>
  <si>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</si>
  <si>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</si>
  <si>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</si>
  <si>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</si>
  <si>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</si>
  <si>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</si>
  <si>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</si>
  <si>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</si>
  <si>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</si>
  <si>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</si>
  <si>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</si>
  <si>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</si>
  <si>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</si>
  <si>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</si>
  <si>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</si>
  <si>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</si>
  <si>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</si>
  <si>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</si>
  <si>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</si>
  <si>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</si>
  <si>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</si>
  <si>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</si>
  <si>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</si>
  <si>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</si>
  <si>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</si>
  <si>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</si>
  <si>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</si>
  <si>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</si>
  <si>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</si>
  <si>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</si>
  <si>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</si>
  <si>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</si>
  <si>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</si>
  <si>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</si>
  <si>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</si>
  <si>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</si>
  <si>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</si>
  <si>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</si>
  <si>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</si>
  <si>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</si>
  <si>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</si>
  <si>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</si>
  <si>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</si>
  <si>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</si>
  <si>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</si>
  <si>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</si>
  <si>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</si>
  <si>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</si>
  <si>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</si>
  <si>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</si>
  <si>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</si>
  <si>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</si>
  <si>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</si>
  <si>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</si>
  <si>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</si>
  <si>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</si>
  <si>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</si>
  <si>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</si>
  <si>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</si>
  <si>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</si>
  <si>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</si>
  <si>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</si>
  <si>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</si>
  <si>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</si>
  <si>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</si>
  <si>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</si>
  <si>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</si>
  <si>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</si>
  <si>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</si>
  <si>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</si>
  <si>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</si>
  <si>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</si>
  <si>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</si>
  <si>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</si>
  <si>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</si>
  <si>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</si>
  <si>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</si>
  <si>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</si>
  <si>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</si>
  <si>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</si>
  <si>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</si>
  <si>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</si>
  <si>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</si>
  <si>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</si>
  <si>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</si>
  <si>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</si>
  <si>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</si>
  <si>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</si>
  <si>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</si>
  <si>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</si>
  <si>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</si>
  <si>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</si>
  <si>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</si>
  <si>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</si>
  <si>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</si>
  <si>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</si>
  <si>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</si>
  <si>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</si>
  <si>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</si>
  <si>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</si>
  <si>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</si>
  <si>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</si>
  <si>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</si>
  <si>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</si>
  <si>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</si>
  <si>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</si>
  <si>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</si>
  <si>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</si>
  <si>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</si>
  <si>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</si>
  <si>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</si>
  <si>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</si>
  <si>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</si>
  <si>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</si>
  <si>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</si>
  <si>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</si>
  <si>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</si>
  <si>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</si>
  <si>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</si>
  <si>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</si>
  <si>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</si>
  <si>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</si>
  <si>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</si>
  <si>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</si>
  <si>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</si>
  <si>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</si>
  <si>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</si>
  <si>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</si>
  <si>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</si>
  <si>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</si>
  <si>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</si>
  <si>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</si>
  <si>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</si>
  <si>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</si>
  <si>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</si>
  <si>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</si>
  <si>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</si>
  <si>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</si>
  <si>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</si>
  <si>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</si>
  <si>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</si>
  <si>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</si>
  <si>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</si>
  <si>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</si>
  <si>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</si>
  <si>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</si>
  <si>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</si>
  <si>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</si>
  <si>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</si>
  <si>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</si>
  <si>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</si>
  <si>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</si>
  <si>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</si>
  <si>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</si>
  <si>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</si>
  <si>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</si>
  <si>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</si>
  <si>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</si>
  <si>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</si>
  <si>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</si>
  <si>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</si>
  <si>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</si>
  <si>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</si>
  <si>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</si>
  <si>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</si>
  <si>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</si>
  <si>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</si>
  <si>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</si>
  <si>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</si>
  <si>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</si>
  <si>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</si>
  <si>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</si>
  <si>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</si>
  <si>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</si>
  <si>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</si>
  <si>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</si>
  <si>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</si>
  <si>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</si>
  <si>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</si>
  <si>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</si>
  <si>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</si>
  <si>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</si>
  <si>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</si>
  <si>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</si>
  <si>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</si>
  <si>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</si>
  <si>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</si>
  <si>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</si>
  <si>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</si>
  <si>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</si>
  <si>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</si>
  <si>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</si>
  <si>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</si>
  <si>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</si>
  <si>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</si>
  <si>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</si>
  <si>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</si>
  <si>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</si>
  <si>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</si>
  <si>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</si>
  <si>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</si>
  <si>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</si>
  <si>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</si>
  <si>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</si>
  <si>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</si>
  <si>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</si>
  <si>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</si>
  <si>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</si>
  <si>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</si>
  <si>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</si>
  <si>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</si>
  <si>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</si>
  <si>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</si>
  <si>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</si>
  <si>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</si>
  <si>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</si>
  <si>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</si>
  <si>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</si>
  <si>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</si>
  <si>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</si>
  <si>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</si>
  <si>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</si>
  <si>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</si>
  <si>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</si>
  <si>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</si>
  <si>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</si>
  <si>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</si>
  <si>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</si>
  <si>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</si>
  <si>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</si>
  <si>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</si>
  <si>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</si>
  <si>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</si>
  <si>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</si>
  <si>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</si>
  <si>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</si>
  <si>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</si>
  <si>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</si>
  <si>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</si>
  <si>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</si>
  <si>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</si>
  <si>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</si>
  <si>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</si>
  <si>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</si>
  <si>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</si>
  <si>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</si>
  <si>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</si>
  <si>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</si>
  <si>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</si>
  <si>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</si>
  <si>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</si>
  <si>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</si>
  <si>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</si>
  <si>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</si>
  <si>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</si>
  <si>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</si>
  <si>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</si>
  <si>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</si>
  <si>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</si>
  <si>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</si>
  <si>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</si>
  <si>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</si>
  <si>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</si>
  <si>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</si>
  <si>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</si>
  <si>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</si>
  <si>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</si>
  <si>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</si>
  <si>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</si>
  <si>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</si>
  <si>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</si>
  <si>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</si>
  <si>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</si>
  <si>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</si>
  <si>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</si>
  <si>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</si>
  <si>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</si>
  <si>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</si>
  <si>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</si>
  <si>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</si>
  <si>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</si>
  <si>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</si>
  <si>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</si>
  <si>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</si>
  <si>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</si>
  <si>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</si>
  <si>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</si>
  <si>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</si>
  <si>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</si>
  <si>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</si>
  <si>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</si>
  <si>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</si>
  <si>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</si>
  <si>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</si>
  <si>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</si>
  <si>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</si>
  <si>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</si>
  <si>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</si>
  <si>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</si>
  <si>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</si>
  <si>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</si>
  <si>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</si>
  <si>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</si>
  <si>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</si>
  <si>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</si>
  <si>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</si>
  <si>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</si>
  <si>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</si>
  <si>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</si>
  <si>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</si>
  <si>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</si>
  <si>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</si>
  <si>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</si>
  <si>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</si>
  <si>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</si>
  <si>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</si>
  <si>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</si>
  <si>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</si>
  <si>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</si>
  <si>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</si>
  <si>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</si>
  <si>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</si>
  <si>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</si>
  <si>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</si>
  <si>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</si>
  <si>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</si>
  <si>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</si>
  <si>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</si>
  <si>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</si>
  <si>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</si>
  <si>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</si>
  <si>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</si>
  <si>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</si>
  <si>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</si>
  <si>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</si>
  <si>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</si>
  <si>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</si>
  <si>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</si>
  <si>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</si>
  <si>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</si>
  <si>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</si>
  <si>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</si>
  <si>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</si>
  <si>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</si>
  <si>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</si>
  <si>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</si>
  <si>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</si>
  <si>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</si>
  <si>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</si>
  <si>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</si>
  <si>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</si>
  <si>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</si>
  <si>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</si>
  <si>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</si>
  <si>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</si>
  <si>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</si>
  <si>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</si>
  <si>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</si>
  <si>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</si>
  <si>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</si>
  <si>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</si>
  <si>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</si>
  <si>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</si>
  <si>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</si>
  <si>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</si>
  <si>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</si>
  <si>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</si>
  <si>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</si>
  <si>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</si>
  <si>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</si>
  <si>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</si>
  <si>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</si>
  <si>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</si>
  <si>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</si>
  <si>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</si>
  <si>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</si>
  <si>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</si>
  <si>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</si>
  <si>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</si>
  <si>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</si>
  <si>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</si>
  <si>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</si>
  <si>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</si>
  <si>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</si>
  <si>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</si>
  <si>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</si>
  <si>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</si>
  <si>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</si>
  <si>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</si>
  <si>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</si>
  <si>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</si>
  <si>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</si>
  <si>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</si>
  <si>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</si>
  <si>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</si>
  <si>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</si>
  <si>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</si>
  <si>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</si>
  <si>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</si>
  <si>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</si>
  <si>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</si>
  <si>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</si>
  <si>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</si>
  <si>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</si>
  <si>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</si>
  <si>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</si>
  <si>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</si>
  <si>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</si>
  <si>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</si>
  <si>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</si>
  <si>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</si>
  <si>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</si>
  <si>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</si>
  <si>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</si>
  <si>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</si>
  <si>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</si>
  <si>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</si>
  <si>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</si>
  <si>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</si>
  <si>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</si>
  <si>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</si>
  <si>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</si>
  <si>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</si>
  <si>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</si>
  <si>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</si>
  <si>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</si>
  <si>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</si>
  <si>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</si>
  <si>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</si>
  <si>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</si>
  <si>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</si>
  <si>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</si>
  <si>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</si>
  <si>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</si>
  <si>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</si>
  <si>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</si>
  <si>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</si>
  <si>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</si>
  <si>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</si>
  <si>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</si>
  <si>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</si>
  <si>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</si>
  <si>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</si>
  <si>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</si>
  <si>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</si>
  <si>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</si>
  <si>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</si>
  <si>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</si>
  <si>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</si>
  <si>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</si>
  <si>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</si>
  <si>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</si>
  <si>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</si>
  <si>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</si>
  <si>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</si>
  <si>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</si>
  <si>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</si>
  <si>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</si>
  <si>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</si>
  <si>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</si>
  <si>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</si>
  <si>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</si>
  <si>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</si>
  <si>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</si>
  <si>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</si>
  <si>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</si>
  <si>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</si>
  <si>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</si>
  <si>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</si>
  <si>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</si>
  <si>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</si>
  <si>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</si>
  <si>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</si>
  <si>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</si>
  <si>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</si>
  <si>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</si>
  <si>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</si>
  <si>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</si>
  <si>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</si>
  <si>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</si>
  <si>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</si>
  <si>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</si>
  <si>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</si>
  <si>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</si>
  <si>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</si>
  <si>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</si>
  <si>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</si>
  <si>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</si>
  <si>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</si>
  <si>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</si>
  <si>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</si>
  <si>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</si>
  <si>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</si>
  <si>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</si>
  <si>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</si>
  <si>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</si>
  <si>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</si>
  <si>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</si>
  <si>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</si>
  <si>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</si>
  <si>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</si>
  <si>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</si>
  <si>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</si>
  <si>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</si>
  <si>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</si>
  <si>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</si>
  <si>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</si>
  <si>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</si>
  <si>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</si>
  <si>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</si>
  <si>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</si>
  <si>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</si>
  <si>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</si>
  <si>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</si>
  <si>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</si>
  <si>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</si>
  <si>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</si>
  <si>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</si>
  <si>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</si>
  <si>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</si>
  <si>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</si>
  <si>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</si>
  <si>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</si>
  <si>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</si>
  <si>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</si>
  <si>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</si>
  <si>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</si>
  <si>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</si>
  <si>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</si>
  <si>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</si>
  <si>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</si>
  <si>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</si>
  <si>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</si>
  <si>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</si>
  <si>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</si>
  <si>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</si>
  <si>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</si>
  <si>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</si>
  <si>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</si>
  <si>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</si>
  <si>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</si>
  <si>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</si>
  <si>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</si>
  <si>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</si>
  <si>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</si>
  <si>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</si>
  <si>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</si>
  <si>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</si>
  <si>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</si>
  <si>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</si>
  <si>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</si>
  <si>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</si>
  <si>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</si>
  <si>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</si>
  <si>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</si>
  <si>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</si>
  <si>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</si>
  <si>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</si>
  <si>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</si>
  <si>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</si>
  <si>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</si>
  <si>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</si>
  <si>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</si>
  <si>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</si>
  <si>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</si>
  <si>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</si>
  <si>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</si>
  <si>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</si>
  <si>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</si>
  <si>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</si>
  <si>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</si>
  <si>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</si>
  <si>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</si>
  <si>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</si>
  <si>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</si>
  <si>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</si>
  <si>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</si>
  <si>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</si>
  <si>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</si>
  <si>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</si>
  <si>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</si>
  <si>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</si>
  <si>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</si>
  <si>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</si>
  <si>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</si>
  <si>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</si>
  <si>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</si>
  <si>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</si>
  <si>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</si>
  <si>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</si>
  <si>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</si>
  <si>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</si>
  <si>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</si>
  <si>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</si>
  <si>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</si>
  <si>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</si>
  <si>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</si>
  <si>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</si>
  <si>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</si>
  <si>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</si>
  <si>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</si>
  <si>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</si>
  <si>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</si>
  <si>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</si>
  <si>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</si>
  <si>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</si>
  <si>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</si>
  <si>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</si>
  <si>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</si>
  <si>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</si>
  <si>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</si>
  <si>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</si>
  <si>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</si>
  <si>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</si>
  <si>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</si>
  <si>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</si>
  <si>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</si>
  <si>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</si>
  <si>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</si>
  <si>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</si>
  <si>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</si>
  <si>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</si>
  <si>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</si>
  <si>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</si>
  <si>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</si>
  <si>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</si>
  <si>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</si>
  <si>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</si>
  <si>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</si>
  <si>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</si>
  <si>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</si>
  <si>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</si>
  <si>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</si>
  <si>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</si>
  <si>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</si>
  <si>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</si>
  <si>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</si>
  <si>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</si>
  <si>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</si>
  <si>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</si>
  <si>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</si>
  <si>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</si>
  <si>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</si>
  <si>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</si>
  <si>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</si>
  <si>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</si>
  <si>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</si>
  <si>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</si>
  <si>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</si>
  <si>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</si>
  <si>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</si>
  <si>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</si>
  <si>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</si>
  <si>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</si>
  <si>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</si>
  <si>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</si>
  <si>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</si>
  <si>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</si>
  <si>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</si>
  <si>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</si>
  <si>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</si>
  <si>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</si>
  <si>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</si>
  <si>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</si>
  <si>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</si>
  <si>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</si>
  <si>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</si>
  <si>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</si>
  <si>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</si>
  <si>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</si>
  <si>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</si>
  <si>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</si>
  <si>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</si>
  <si>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</si>
  <si>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</si>
  <si>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</si>
  <si>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</si>
  <si>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</si>
  <si>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</si>
  <si>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</si>
  <si>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</si>
  <si>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</si>
  <si>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</si>
  <si>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</si>
  <si>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</si>
  <si>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</si>
  <si>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</si>
  <si>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</si>
  <si>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</si>
  <si>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</si>
  <si>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</si>
  <si>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</si>
  <si>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</si>
  <si>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</si>
  <si>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</si>
  <si>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</si>
  <si>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</si>
  <si>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</si>
  <si>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</si>
  <si>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</si>
  <si>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</si>
  <si>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</si>
  <si>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</si>
  <si>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</si>
  <si>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</si>
  <si>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</si>
  <si>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</si>
  <si>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</si>
  <si>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</si>
  <si>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</si>
  <si>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</si>
  <si>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</si>
  <si>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</si>
  <si>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</si>
  <si>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</si>
  <si>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</si>
  <si>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</si>
  <si>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</si>
  <si>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</si>
  <si>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</si>
  <si>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</si>
  <si>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</si>
  <si>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</si>
  <si>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</si>
  <si>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</si>
  <si>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</si>
  <si>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</si>
  <si>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</si>
  <si>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</si>
  <si>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</si>
  <si>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</si>
  <si>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</si>
  <si>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</si>
  <si>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</si>
  <si>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</si>
  <si>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</si>
  <si>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</si>
  <si>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</si>
  <si>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</si>
  <si>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</si>
  <si>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</si>
  <si>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</si>
  <si>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</si>
  <si>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</si>
  <si>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</si>
  <si>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</si>
  <si>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</si>
  <si>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</si>
  <si>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</si>
  <si>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</si>
  <si>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</si>
  <si>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</si>
  <si>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</si>
  <si>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</si>
  <si>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</si>
  <si>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</si>
  <si>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</si>
  <si>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</si>
  <si>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</si>
  <si>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</si>
  <si>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</si>
  <si>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</si>
  <si>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</si>
  <si>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</si>
  <si>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</si>
  <si>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</si>
  <si>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</si>
  <si>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</si>
  <si>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</si>
  <si>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</si>
  <si>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</si>
  <si>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</si>
  <si>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</si>
  <si>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</si>
  <si>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</si>
  <si>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</si>
  <si>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</si>
  <si>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</si>
  <si>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</si>
  <si>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</si>
  <si>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</si>
  <si>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</si>
  <si>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</si>
  <si>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</si>
  <si>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</si>
  <si>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</si>
  <si>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</si>
  <si>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</si>
  <si>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</si>
  <si>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</si>
  <si>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</si>
  <si>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</si>
  <si>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</si>
  <si>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</si>
  <si>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</si>
  <si>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</si>
  <si>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</si>
  <si>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</si>
  <si>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</si>
  <si>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</si>
  <si>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</si>
  <si>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</si>
  <si>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</si>
  <si>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</si>
  <si>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</si>
  <si>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</si>
  <si>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</si>
  <si>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</si>
  <si>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</si>
  <si>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</si>
  <si>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</si>
  <si>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</si>
  <si>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</si>
  <si>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</si>
  <si>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</si>
  <si>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</si>
  <si>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</si>
  <si>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</si>
  <si>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</si>
  <si>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</si>
  <si>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</si>
  <si>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</si>
  <si>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</si>
  <si>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</si>
  <si>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</si>
  <si>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</si>
  <si>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</si>
  <si>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</si>
  <si>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</si>
  <si>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</si>
  <si>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</si>
  <si>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</si>
  <si>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</si>
  <si>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</si>
  <si>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</si>
  <si>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</si>
  <si>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</si>
  <si>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</si>
  <si>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</si>
  <si>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</si>
  <si>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</si>
  <si>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</si>
  <si>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</si>
  <si>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</si>
  <si>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</si>
  <si>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</si>
  <si>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</si>
  <si>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</si>
  <si>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</si>
  <si>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</si>
  <si>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</si>
  <si>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</si>
  <si>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</si>
  <si>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</si>
  <si>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</si>
  <si>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</si>
  <si>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</si>
  <si>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</si>
  <si>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</si>
  <si>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</si>
  <si>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</si>
  <si>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</si>
  <si>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</si>
  <si>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</si>
  <si>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</si>
  <si>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</si>
  <si>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</si>
  <si>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</si>
  <si>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</si>
  <si>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</si>
  <si>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</si>
  <si>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</si>
  <si>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</si>
  <si>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</si>
  <si>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</si>
  <si>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</si>
  <si>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</si>
  <si>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</si>
  <si>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</si>
  <si>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</si>
  <si>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</si>
  <si>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</si>
  <si>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</si>
  <si>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</si>
  <si>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</si>
  <si>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</si>
  <si>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</si>
  <si>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</si>
  <si>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</si>
  <si>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</si>
  <si>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</si>
  <si>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</si>
  <si>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</si>
  <si>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</si>
  <si>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</si>
  <si>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</si>
  <si>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</si>
  <si>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</si>
  <si>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</si>
  <si>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</si>
  <si>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</si>
  <si>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</si>
  <si>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</si>
  <si>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</si>
  <si>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</si>
  <si>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</si>
  <si>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</si>
  <si>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</si>
  <si>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</si>
  <si>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</si>
  <si>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</si>
  <si>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</si>
  <si>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</si>
  <si>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</si>
  <si>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</si>
  <si>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</si>
  <si>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</si>
  <si>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</si>
  <si>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</si>
  <si>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</si>
  <si>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</si>
  <si>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</si>
  <si>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</si>
  <si>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</si>
  <si>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</si>
  <si>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</si>
  <si>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</si>
  <si>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</si>
  <si>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</si>
  <si>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</si>
  <si>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</si>
  <si>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</si>
  <si>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</si>
  <si>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</si>
  <si>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</si>
  <si>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</si>
  <si>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</si>
  <si>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</si>
  <si>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</si>
  <si>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</si>
  <si>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</si>
  <si>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</si>
  <si>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</si>
  <si>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</si>
  <si>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</si>
  <si>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</si>
  <si>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</si>
  <si>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</si>
  <si>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</si>
  <si>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</si>
  <si>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</si>
  <si>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</si>
  <si>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</si>
  <si>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</si>
  <si>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</si>
  <si>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</si>
  <si>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</si>
  <si>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</si>
  <si>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</si>
  <si>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</si>
  <si>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</si>
  <si>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</si>
  <si>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</si>
  <si>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</si>
  <si>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</si>
  <si>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</si>
  <si>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</si>
  <si>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</si>
  <si>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</si>
  <si>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</si>
  <si>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</si>
  <si>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</si>
  <si>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</si>
  <si>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</si>
  <si>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</si>
  <si>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</si>
  <si>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</si>
  <si>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</si>
  <si>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</si>
  <si>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</si>
  <si>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</si>
  <si>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</si>
  <si>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</si>
  <si>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</si>
  <si>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</si>
  <si>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</si>
  <si>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</si>
  <si>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</si>
  <si>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</si>
  <si>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</si>
  <si>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</si>
  <si>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</si>
  <si>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</si>
  <si>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</si>
  <si>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</si>
  <si>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</si>
  <si>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</si>
  <si>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</si>
  <si>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</si>
  <si>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</si>
  <si>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</si>
  <si>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</si>
  <si>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</si>
  <si>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</si>
  <si>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</si>
  <si>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</si>
  <si>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</si>
  <si>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</si>
  <si>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</si>
  <si>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</si>
  <si>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</si>
  <si>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</si>
  <si>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</si>
  <si>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</si>
  <si>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</si>
  <si>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</si>
  <si>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</si>
  <si>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</si>
  <si>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</si>
  <si>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</si>
  <si>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</si>
  <si>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</si>
  <si>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</si>
  <si>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</si>
  <si>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</si>
  <si>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</si>
  <si>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</si>
  <si>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</si>
  <si>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</si>
  <si>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</si>
  <si>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</si>
  <si>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</si>
  <si>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</si>
  <si>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</si>
  <si>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</si>
  <si>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</si>
  <si>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</si>
  <si>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</si>
  <si>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</si>
  <si>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</si>
  <si>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</si>
  <si>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</si>
  <si>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</si>
  <si>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</si>
  <si>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</si>
  <si>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</si>
  <si>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</si>
  <si>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</si>
  <si>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</si>
  <si>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</si>
  <si>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</si>
  <si>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</si>
  <si>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</si>
  <si>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</si>
  <si>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</si>
  <si>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</si>
  <si>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</si>
  <si>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</si>
  <si>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</si>
  <si>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</si>
  <si>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</si>
  <si>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</si>
  <si>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</si>
  <si>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</si>
  <si>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</si>
  <si>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</si>
  <si>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</si>
  <si>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</si>
  <si>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</si>
  <si>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</si>
  <si>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</si>
  <si>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</si>
  <si>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</si>
  <si>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</si>
  <si>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</si>
  <si>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</si>
  <si>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</si>
  <si>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</si>
  <si>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</si>
  <si>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</si>
  <si>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</si>
  <si>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</si>
  <si>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</si>
  <si>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</si>
  <si>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</si>
  <si>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</si>
  <si>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</si>
  <si>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</si>
  <si>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</si>
  <si>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</si>
  <si>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</si>
  <si>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</si>
  <si>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</si>
  <si>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</si>
  <si>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</si>
  <si>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</si>
  <si>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</si>
  <si>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</si>
  <si>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</si>
  <si>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</si>
  <si>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</si>
  <si>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</si>
  <si>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</si>
  <si>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</si>
  <si>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</si>
  <si>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</si>
  <si>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</si>
  <si>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</si>
  <si>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</si>
  <si>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</si>
  <si>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</si>
  <si>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</si>
  <si>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</si>
  <si>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</si>
  <si>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</si>
  <si>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</si>
  <si>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</si>
  <si>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</si>
  <si>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</si>
  <si>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</si>
  <si>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</si>
  <si>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</si>
  <si>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</si>
  <si>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</si>
  <si>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</si>
  <si>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</si>
  <si>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</si>
  <si>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</si>
  <si>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</si>
  <si>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</si>
  <si>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</si>
  <si>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</si>
  <si>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</si>
  <si>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</si>
  <si>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</si>
  <si>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</si>
  <si>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</si>
  <si>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</si>
  <si>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</si>
  <si>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</si>
  <si>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</si>
  <si>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</si>
  <si>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</si>
  <si>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</si>
  <si>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</si>
  <si>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</si>
  <si>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</si>
  <si>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</si>
  <si>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</si>
  <si>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</si>
  <si>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</si>
  <si>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</si>
  <si>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</si>
  <si>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</si>
  <si>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</si>
  <si>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</si>
  <si>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</si>
  <si>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</si>
  <si>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</si>
  <si>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</si>
  <si>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</si>
  <si>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</si>
  <si>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</si>
  <si>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</si>
  <si>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</si>
  <si>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</si>
  <si>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</si>
  <si>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</si>
  <si>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</si>
  <si>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</si>
  <si>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</si>
  <si>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</si>
  <si>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</si>
  <si>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</si>
  <si>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</si>
  <si>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</si>
  <si>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</si>
  <si>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</si>
  <si>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</si>
  <si>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</si>
  <si>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</si>
  <si>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</si>
  <si>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</si>
  <si>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</si>
  <si>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</si>
  <si>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</si>
  <si>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</si>
  <si>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</si>
  <si>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</si>
  <si>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</si>
  <si>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</si>
  <si>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</si>
  <si>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</si>
  <si>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</si>
  <si>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</si>
  <si>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</si>
  <si>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</si>
  <si>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</si>
  <si>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</si>
  <si>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</si>
  <si>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</si>
  <si>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</si>
  <si>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</si>
  <si>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</si>
  <si>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</si>
  <si>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</si>
  <si>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</si>
  <si>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</si>
  <si>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</si>
  <si>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</si>
  <si>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</si>
  <si>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</si>
  <si>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</si>
  <si>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</si>
  <si>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</si>
  <si>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</si>
  <si>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</si>
  <si>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</si>
  <si>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</si>
  <si>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</si>
  <si>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</si>
  <si>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</si>
  <si>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</si>
  <si>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</si>
  <si>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</si>
  <si>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</si>
  <si>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</si>
  <si>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</si>
  <si>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</si>
  <si>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</si>
  <si>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</si>
  <si>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</si>
  <si>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</si>
  <si>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</si>
  <si>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</si>
  <si>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</si>
  <si>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</si>
  <si>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</si>
  <si>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</si>
  <si>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</si>
  <si>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</si>
  <si>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</si>
  <si>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</si>
  <si>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</si>
  <si>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</si>
  <si>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</si>
  <si>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</si>
  <si>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</si>
  <si>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</si>
  <si>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</si>
  <si>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</si>
  <si>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</si>
  <si>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</si>
  <si>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</si>
  <si>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</si>
  <si>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</si>
  <si>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</si>
  <si>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</si>
  <si>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</si>
  <si>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</si>
  <si>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</si>
  <si>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</si>
  <si>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</si>
  <si>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</si>
  <si>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</si>
  <si>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</si>
  <si>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</si>
  <si>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</si>
  <si>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</si>
  <si>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</si>
  <si>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</si>
  <si>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</si>
  <si>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</si>
  <si>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</si>
  <si>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</si>
  <si>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</si>
  <si>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</si>
  <si>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</si>
  <si>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</si>
  <si>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</si>
  <si>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</si>
  <si>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</si>
  <si>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</si>
  <si>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</si>
  <si>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</si>
  <si>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</si>
  <si>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</si>
  <si>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</si>
  <si>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</si>
  <si>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</si>
  <si>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</si>
  <si>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</si>
  <si>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</si>
  <si>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</si>
  <si>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</si>
  <si>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</si>
  <si>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</si>
  <si>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</si>
  <si>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</si>
  <si>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</si>
  <si>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</si>
  <si>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</si>
  <si>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</si>
  <si>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</si>
  <si>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</si>
  <si>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</si>
  <si>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</si>
  <si>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</si>
  <si>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</si>
  <si>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</si>
  <si>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</si>
  <si>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</si>
  <si>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</si>
  <si>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</si>
  <si>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</si>
  <si>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</si>
  <si>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</si>
  <si>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</si>
  <si>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</si>
  <si>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</si>
  <si>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</si>
  <si>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</si>
  <si>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</si>
  <si>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</si>
  <si>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</si>
  <si>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</si>
  <si>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</si>
  <si>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</si>
  <si>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</si>
  <si>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</si>
  <si>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</si>
  <si>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</si>
  <si>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</si>
  <si>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</si>
  <si>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</si>
  <si>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</si>
  <si>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</si>
  <si>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</si>
  <si>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</si>
  <si>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</si>
  <si>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</si>
  <si>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</si>
  <si>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</si>
  <si>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</si>
  <si>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</si>
  <si>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</si>
  <si>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</si>
  <si>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</si>
  <si>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</si>
  <si>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</si>
  <si>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</si>
  <si>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</si>
  <si>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</si>
  <si>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</si>
  <si>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</si>
  <si>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</si>
  <si>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</si>
  <si>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</si>
  <si>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</si>
  <si>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</si>
  <si>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</si>
  <si>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</si>
  <si>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</si>
  <si>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</si>
  <si>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</si>
  <si>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</si>
  <si>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</si>
  <si>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</si>
  <si>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</si>
  <si>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</si>
  <si>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</si>
  <si>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</si>
  <si>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</si>
  <si>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</si>
  <si>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</si>
  <si>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</si>
  <si>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</si>
  <si>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</si>
  <si>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</si>
  <si>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</si>
  <si>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</si>
  <si>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</si>
  <si>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</si>
  <si>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</si>
  <si>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</si>
  <si>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</si>
  <si>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</si>
  <si>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</si>
  <si>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</si>
  <si>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</si>
  <si>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</si>
  <si>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</si>
  <si>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</si>
  <si>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</si>
  <si>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</si>
  <si>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</si>
  <si>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</si>
  <si>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</si>
  <si>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</si>
  <si>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</si>
  <si>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</si>
  <si>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</si>
  <si>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</si>
  <si>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</si>
  <si>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</si>
  <si>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</si>
  <si>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</si>
  <si>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</si>
  <si>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</si>
  <si>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</si>
  <si>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</si>
  <si>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</si>
  <si>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</si>
  <si>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</si>
  <si>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</si>
  <si>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</si>
  <si>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</si>
  <si>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</si>
  <si>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</si>
  <si>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</si>
  <si>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</si>
  <si>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</si>
  <si>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</si>
  <si>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</si>
  <si>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</si>
  <si>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</si>
  <si>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</si>
  <si>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</si>
  <si>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</si>
  <si>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</si>
  <si>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</si>
  <si>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</si>
  <si>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</si>
  <si>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</si>
  <si>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</si>
  <si>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</si>
  <si>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</si>
  <si>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</si>
  <si>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</si>
  <si>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</si>
  <si>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</si>
  <si>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</si>
  <si>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</si>
  <si>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</si>
  <si>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</si>
  <si>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</si>
  <si>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</si>
  <si>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</si>
  <si>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</si>
  <si>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</si>
  <si>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</si>
  <si>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</si>
  <si>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</si>
  <si>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</si>
  <si>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</si>
  <si>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</si>
  <si>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</si>
  <si>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</si>
  <si>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</si>
  <si>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</si>
  <si>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</si>
  <si>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</si>
  <si>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</si>
  <si>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</si>
  <si>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</si>
  <si>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</si>
  <si>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</si>
  <si>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</si>
  <si>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</si>
  <si>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</si>
  <si>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</si>
  <si>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</si>
  <si>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</si>
  <si>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</si>
  <si>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</si>
  <si>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</si>
  <si>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</si>
  <si>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</si>
  <si>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</si>
  <si>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</si>
  <si>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</si>
  <si>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</si>
  <si>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</si>
  <si>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</si>
  <si>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</si>
  <si>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</si>
  <si>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</si>
  <si>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</si>
  <si>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</si>
  <si>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</si>
  <si>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</si>
  <si>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</si>
  <si>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</si>
  <si>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</si>
  <si>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</si>
  <si>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</si>
  <si>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</si>
  <si>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</si>
  <si>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</si>
  <si>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</si>
  <si>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</si>
  <si>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</si>
  <si>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</si>
  <si>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</si>
  <si>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</si>
  <si>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</si>
  <si>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</si>
  <si>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</si>
  <si>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</si>
  <si>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</si>
  <si>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</si>
  <si>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</si>
  <si>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</si>
  <si>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</si>
  <si>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</si>
  <si>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</si>
  <si>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</si>
  <si>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</si>
  <si>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</si>
  <si>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</si>
  <si>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</si>
  <si>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</si>
  <si>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</si>
  <si>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</si>
  <si>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</si>
  <si>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</si>
  <si>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</si>
  <si>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</si>
  <si>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</si>
  <si>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</si>
  <si>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</si>
  <si>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</si>
  <si>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</si>
  <si>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</si>
  <si>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</si>
  <si>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</si>
  <si>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</si>
  <si>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</si>
  <si>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</si>
  <si>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</si>
  <si>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</si>
  <si>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</si>
  <si>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</si>
  <si>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</si>
  <si>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</si>
  <si>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</si>
  <si>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</si>
  <si>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</si>
  <si>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</si>
  <si>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</si>
  <si>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</si>
  <si>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</si>
  <si>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</si>
  <si>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</si>
  <si>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</si>
  <si>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</si>
  <si>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</si>
  <si>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</si>
  <si>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</si>
  <si>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</si>
  <si>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</si>
  <si>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</si>
  <si>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</si>
  <si>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</si>
  <si>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</si>
  <si>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</si>
  <si>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</si>
  <si>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</si>
  <si>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</si>
  <si>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</si>
  <si>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</si>
  <si>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</si>
  <si>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</si>
  <si>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</si>
  <si>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</si>
  <si>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</si>
  <si>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</si>
  <si>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</si>
  <si>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</si>
  <si>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</si>
  <si>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</si>
  <si>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</si>
  <si>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</si>
  <si>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</si>
  <si>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</si>
  <si>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</si>
  <si>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</si>
  <si>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</si>
  <si>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</si>
  <si>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</si>
  <si>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</si>
  <si>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</si>
  <si>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</si>
  <si>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</si>
  <si>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</si>
  <si>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</si>
  <si>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</si>
  <si>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</si>
  <si>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</si>
  <si>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</si>
  <si>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</si>
  <si>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</si>
  <si>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</si>
  <si>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</si>
  <si>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</si>
  <si>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</si>
  <si>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</si>
  <si>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</si>
  <si>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</si>
  <si>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</si>
  <si>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</si>
  <si>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</si>
  <si>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</si>
  <si>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</si>
  <si>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</si>
  <si>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</si>
  <si>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</si>
  <si>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</si>
  <si>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</si>
  <si>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</si>
  <si>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</si>
  <si>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</si>
  <si>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</si>
  <si>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</si>
  <si>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</si>
  <si>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</si>
  <si>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</si>
  <si>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</si>
  <si>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</si>
  <si>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</si>
  <si>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</si>
  <si>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</si>
  <si>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</si>
  <si>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</si>
  <si>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</si>
  <si>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</si>
  <si>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</si>
  <si>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</si>
  <si>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</si>
  <si>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</si>
  <si>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</si>
  <si>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</si>
  <si>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</si>
  <si>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</si>
  <si>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</si>
  <si>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</si>
  <si>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</si>
  <si>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</si>
  <si>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</si>
  <si>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</si>
  <si>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</si>
  <si>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</si>
  <si>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</si>
  <si>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</si>
  <si>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</si>
  <si>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</si>
  <si>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</si>
  <si>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</si>
  <si>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</si>
  <si>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</si>
  <si>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</si>
  <si>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</si>
  <si>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</si>
  <si>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</si>
  <si>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</si>
  <si>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</si>
  <si>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</si>
  <si>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</si>
  <si>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</si>
  <si>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</si>
  <si>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</si>
  <si>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</si>
  <si>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</si>
  <si>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</si>
  <si>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</si>
  <si>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</si>
  <si>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</si>
  <si>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</si>
  <si>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</si>
  <si>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</si>
  <si>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</si>
  <si>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</si>
  <si>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</si>
  <si>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</si>
  <si>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</si>
  <si>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</si>
  <si>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</si>
  <si>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</si>
  <si>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</si>
  <si>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</si>
  <si>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</si>
  <si>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</si>
  <si>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</si>
  <si>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</si>
  <si>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</si>
  <si>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</si>
  <si>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</si>
  <si>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</si>
  <si>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</si>
  <si>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</si>
  <si>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</si>
  <si>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</si>
  <si>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</si>
  <si>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</si>
  <si>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</si>
  <si>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</si>
  <si>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</si>
  <si>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</si>
  <si>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</si>
  <si>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</si>
  <si>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</si>
  <si>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</si>
  <si>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</si>
  <si>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</si>
  <si>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</si>
  <si>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</si>
  <si>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</si>
  <si>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</si>
  <si>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</si>
  <si>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</si>
  <si>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</si>
  <si>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</si>
  <si>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</si>
  <si>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</si>
  <si>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</si>
  <si>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</si>
  <si>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</si>
  <si>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</si>
  <si>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</si>
  <si>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</si>
  <si>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</si>
  <si>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</si>
  <si>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</si>
  <si>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</si>
  <si>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</si>
  <si>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</si>
  <si>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</si>
  <si>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</si>
  <si>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</si>
  <si>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</si>
  <si>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</si>
  <si>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</si>
  <si>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</si>
  <si>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</si>
  <si>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</si>
  <si>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</si>
  <si>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</si>
  <si>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</si>
  <si>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</si>
  <si>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</si>
  <si>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</si>
  <si>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</si>
  <si>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</si>
  <si>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</si>
  <si>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</si>
  <si>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</si>
  <si>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</si>
  <si>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</si>
  <si>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</si>
  <si>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</si>
  <si>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</si>
  <si>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</si>
  <si>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</si>
  <si>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</si>
  <si>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</si>
  <si>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</si>
  <si>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</si>
  <si>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</si>
  <si>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</si>
  <si>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</si>
  <si>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</si>
  <si>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</si>
  <si>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</si>
  <si>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</si>
  <si>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</si>
  <si>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</si>
  <si>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</si>
  <si>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</si>
  <si>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</si>
  <si>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</si>
  <si>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</si>
  <si>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</si>
  <si>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</si>
  <si>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</si>
  <si>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</si>
  <si>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</si>
  <si>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</si>
  <si>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</si>
  <si>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</si>
  <si>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</si>
  <si>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</si>
  <si>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</si>
  <si>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</si>
  <si>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</si>
  <si>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</si>
  <si>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</si>
  <si>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</si>
  <si>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</si>
  <si>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</si>
  <si>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</si>
  <si>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</si>
  <si>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</si>
  <si>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</si>
  <si>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</si>
  <si>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</si>
  <si>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</si>
  <si>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</si>
  <si>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</si>
  <si>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</si>
  <si>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</si>
  <si>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</si>
  <si>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</si>
  <si>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</si>
  <si>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</si>
  <si>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</si>
  <si>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</si>
  <si>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</si>
  <si>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</si>
  <si>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</si>
  <si>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</si>
  <si>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</si>
  <si>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</si>
  <si>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</si>
  <si>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</si>
  <si>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</si>
  <si>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</si>
  <si>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</si>
  <si>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</si>
  <si>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</si>
  <si>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</si>
  <si>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</si>
  <si>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</si>
  <si>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</si>
  <si>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</si>
  <si>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</si>
  <si>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</si>
  <si>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</si>
  <si>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</si>
  <si>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</si>
  <si>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</si>
  <si>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</si>
  <si>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</si>
  <si>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</si>
  <si>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</si>
  <si>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</si>
  <si>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</si>
  <si>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</si>
  <si>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</si>
  <si>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</si>
  <si>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</si>
  <si>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</si>
  <si>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</si>
  <si>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</si>
  <si>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</si>
  <si>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</si>
  <si>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</si>
  <si>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</si>
  <si>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</si>
  <si>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</si>
  <si>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</si>
  <si>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</si>
  <si>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</si>
  <si>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</si>
  <si>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</si>
  <si>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</si>
  <si>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</si>
  <si>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</si>
  <si>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</si>
  <si>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</si>
  <si>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</si>
  <si>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</si>
  <si>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</si>
  <si>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</si>
  <si>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</si>
  <si>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</si>
  <si>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</si>
  <si>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</si>
  <si>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</si>
  <si>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</si>
  <si>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</si>
  <si>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</si>
  <si>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</si>
  <si>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</si>
  <si>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</si>
  <si>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</si>
  <si>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</si>
  <si>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</si>
  <si>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</si>
  <si>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</si>
  <si>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</si>
  <si>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</si>
  <si>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</si>
  <si>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</si>
  <si>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</si>
  <si>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</si>
  <si>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</si>
  <si>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</si>
  <si>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</si>
  <si>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</si>
  <si>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</si>
  <si>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</si>
  <si>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</si>
  <si>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</si>
  <si>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</si>
  <si>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</si>
  <si>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</si>
  <si>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</si>
  <si>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</si>
  <si>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</si>
  <si>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</si>
  <si>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</si>
  <si>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</si>
  <si>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</si>
  <si>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</si>
  <si>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</si>
  <si>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</si>
  <si>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</si>
  <si>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</si>
  <si>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</si>
  <si>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</si>
  <si>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</si>
  <si>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</si>
  <si>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</si>
  <si>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</si>
  <si>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</si>
  <si>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</si>
  <si>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</si>
  <si>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</si>
  <si>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</si>
  <si>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</si>
  <si>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</si>
  <si>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</si>
  <si>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</si>
  <si>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</si>
  <si>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</si>
  <si>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</si>
  <si>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</si>
  <si>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</si>
  <si>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</si>
  <si>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</si>
  <si>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</si>
  <si>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</si>
  <si>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</si>
  <si>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</si>
  <si>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</si>
  <si>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</si>
  <si>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</si>
  <si>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</si>
  <si>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</si>
  <si>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</si>
  <si>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</si>
  <si>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</si>
  <si>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</si>
  <si>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</si>
  <si>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</si>
  <si>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</si>
  <si>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</si>
  <si>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</si>
  <si>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</si>
  <si>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</si>
  <si>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</si>
  <si>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</si>
  <si>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</si>
  <si>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</si>
  <si>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</si>
  <si>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</si>
  <si>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</si>
  <si>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</si>
  <si>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</si>
  <si>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</si>
  <si>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</si>
  <si>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</si>
  <si>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</si>
  <si>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</si>
  <si>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</si>
  <si>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</si>
  <si>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</si>
  <si>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</si>
  <si>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</si>
  <si>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</si>
  <si>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</si>
  <si>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</si>
  <si>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</si>
  <si>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</si>
  <si>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</si>
  <si>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</si>
  <si>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</si>
  <si>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</si>
  <si>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</si>
  <si>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</si>
  <si>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</si>
  <si>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</si>
  <si>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</si>
  <si>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</si>
  <si>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</si>
  <si>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</si>
  <si>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</si>
  <si>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</si>
  <si>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</si>
  <si>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</si>
  <si>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</si>
  <si>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</si>
  <si>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</si>
  <si>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</si>
  <si>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</si>
  <si>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</si>
  <si>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</si>
  <si>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</si>
  <si>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</si>
  <si>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</si>
  <si>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</si>
  <si>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</si>
  <si>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</si>
  <si>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</si>
  <si>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</si>
  <si>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</si>
  <si>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</si>
  <si>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</si>
  <si>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</si>
  <si>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</si>
  <si>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</si>
  <si>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</si>
  <si>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</si>
  <si>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</si>
  <si>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</si>
  <si>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</si>
  <si>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</si>
  <si>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</si>
  <si>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</si>
  <si>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</si>
  <si>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</si>
  <si>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</si>
  <si>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</si>
  <si>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</si>
  <si>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</si>
  <si>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</si>
  <si>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</si>
  <si>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</si>
  <si>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</si>
  <si>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</si>
  <si>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</si>
  <si>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</si>
  <si>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</si>
  <si>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</si>
  <si>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</si>
  <si>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</si>
  <si>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</si>
  <si>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</si>
  <si>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</si>
  <si>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</si>
  <si>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</si>
  <si>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</si>
  <si>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</si>
  <si>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</si>
  <si>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</si>
  <si>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</si>
  <si>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</si>
  <si>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</si>
  <si>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</si>
  <si>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</si>
  <si>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</si>
  <si>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</si>
  <si>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</si>
  <si>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</si>
  <si>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</si>
  <si>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</si>
  <si>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</si>
  <si>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</si>
  <si>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</si>
  <si>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</si>
  <si>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</si>
  <si>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</si>
  <si>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</si>
  <si>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</si>
  <si>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</si>
  <si>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</si>
  <si>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</si>
  <si>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</si>
  <si>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</si>
  <si>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</si>
  <si>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</si>
  <si>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</si>
  <si>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</si>
  <si>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</si>
  <si>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</si>
  <si>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</si>
  <si>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</si>
  <si>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</si>
  <si>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</si>
  <si>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</si>
  <si>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</si>
  <si>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</si>
  <si>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</si>
  <si>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</si>
  <si>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</si>
  <si>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</si>
  <si>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</si>
  <si>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</si>
  <si>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</si>
  <si>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</si>
  <si>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</si>
  <si>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</si>
  <si>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</si>
  <si>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</si>
  <si>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</si>
  <si>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</si>
  <si>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</si>
  <si>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</si>
  <si>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</si>
  <si>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</si>
  <si>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</si>
  <si>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</si>
  <si>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</si>
  <si>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</si>
  <si>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</si>
  <si>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</si>
  <si>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</si>
  <si>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</si>
  <si>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</si>
  <si>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</si>
  <si>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</si>
  <si>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</si>
  <si>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</si>
  <si>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</si>
  <si>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</si>
  <si>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</si>
  <si>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</si>
  <si>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</si>
  <si>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</si>
  <si>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</si>
  <si>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</si>
  <si>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</si>
  <si>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</si>
  <si>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</si>
  <si>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</si>
  <si>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</si>
  <si>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</si>
  <si>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</si>
  <si>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</si>
  <si>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</si>
  <si>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</si>
  <si>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</si>
  <si>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</si>
  <si>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</si>
  <si>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</si>
  <si>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</si>
  <si>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</si>
  <si>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</si>
  <si>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</si>
  <si>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</si>
  <si>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</si>
  <si>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</si>
  <si>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</si>
  <si>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</si>
  <si>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</si>
  <si>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</si>
  <si>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</si>
  <si>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</si>
  <si>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</si>
  <si>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</si>
  <si>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</si>
  <si>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</si>
  <si>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</si>
  <si>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</si>
  <si>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</si>
  <si>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</si>
  <si>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</si>
  <si>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</si>
  <si>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</si>
  <si>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</si>
  <si>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</si>
  <si>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</si>
  <si>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</si>
  <si>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</si>
  <si>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</si>
  <si>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</si>
  <si>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</si>
  <si>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</si>
  <si>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</si>
  <si>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</si>
  <si>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</si>
  <si>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</si>
  <si>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</si>
  <si>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</si>
  <si>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</si>
  <si>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</si>
  <si>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</si>
  <si>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</si>
  <si>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</si>
  <si>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</si>
  <si>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</si>
  <si>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</si>
  <si>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</si>
  <si>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</si>
  <si>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</si>
  <si>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</si>
  <si>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</si>
  <si>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</si>
  <si>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</si>
  <si>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</si>
  <si>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</si>
  <si>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</si>
  <si>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</si>
  <si>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</si>
  <si>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</si>
  <si>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</si>
  <si>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</si>
  <si>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</si>
  <si>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</si>
  <si>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</si>
  <si>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</si>
  <si>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</si>
  <si>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</si>
  <si>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</si>
  <si>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</si>
  <si>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</si>
  <si>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</si>
  <si>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</si>
  <si>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</si>
  <si>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</si>
  <si>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</si>
  <si>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</si>
  <si>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</si>
  <si>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</si>
  <si>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</si>
  <si>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</si>
  <si>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</si>
  <si>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</si>
  <si>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</si>
  <si>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</si>
  <si>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</si>
  <si>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</si>
  <si>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</si>
  <si>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</si>
  <si>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</si>
  <si>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</si>
  <si>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</si>
  <si>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</si>
  <si>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</si>
  <si>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</si>
  <si>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</si>
  <si>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</si>
  <si>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</si>
  <si>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</si>
  <si>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</si>
  <si>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</si>
  <si>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</si>
  <si>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</si>
  <si>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</si>
  <si>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</si>
  <si>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</si>
  <si>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</si>
  <si>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</si>
  <si>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</si>
  <si>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</si>
  <si>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</si>
  <si>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</si>
  <si>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</si>
  <si>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</si>
  <si>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</si>
  <si>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</si>
  <si>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</si>
  <si>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</si>
  <si>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</si>
  <si>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</si>
  <si>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</si>
  <si>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</si>
  <si>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</si>
  <si>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</si>
  <si>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</si>
  <si>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</si>
  <si>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</si>
  <si>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</si>
  <si>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</si>
  <si>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</si>
  <si>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</si>
  <si>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</si>
  <si>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</si>
  <si>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</si>
  <si>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</si>
  <si>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</si>
  <si>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</si>
  <si>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</si>
  <si>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</si>
  <si>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</si>
  <si>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</si>
  <si>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</si>
  <si>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</si>
  <si>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</si>
  <si>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</si>
  <si>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</si>
  <si>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</si>
  <si>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</si>
  <si>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</si>
  <si>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</si>
  <si>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</si>
  <si>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</si>
  <si>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</si>
  <si>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</si>
  <si>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</si>
  <si>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</si>
  <si>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</si>
  <si>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</si>
  <si>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</si>
  <si>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</si>
  <si>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</si>
  <si>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</si>
  <si>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</si>
  <si>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</si>
  <si>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</si>
  <si>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</si>
  <si>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</si>
  <si>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</si>
  <si>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</si>
  <si>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</si>
  <si>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</si>
  <si>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</si>
  <si>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</si>
  <si>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</si>
  <si>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</si>
  <si>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</si>
  <si>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</si>
  <si>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</si>
  <si>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</si>
  <si>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</si>
  <si>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</si>
  <si>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</si>
  <si>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</si>
  <si>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</si>
  <si>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</si>
  <si>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</si>
  <si>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</si>
  <si>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</si>
  <si>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</si>
  <si>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</si>
  <si>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</si>
  <si>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</si>
  <si>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</si>
  <si>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</si>
  <si>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</si>
  <si>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</si>
  <si>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</si>
  <si>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</si>
  <si>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</si>
  <si>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</si>
  <si>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</si>
  <si>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</si>
  <si>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</si>
  <si>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</si>
  <si>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</si>
  <si>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</si>
  <si>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</si>
  <si>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</si>
  <si>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</si>
  <si>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</si>
  <si>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</si>
  <si>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</si>
  <si>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</si>
  <si>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</si>
  <si>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</si>
  <si>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</si>
  <si>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</si>
  <si>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</si>
  <si>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</si>
  <si>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</si>
  <si>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</si>
  <si>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</si>
  <si>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</si>
  <si>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</si>
  <si>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</si>
  <si>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</si>
  <si>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</si>
  <si>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</si>
  <si>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</si>
  <si>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</si>
  <si>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</si>
  <si>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</si>
  <si>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</si>
  <si>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</si>
  <si>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</si>
  <si>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</si>
  <si>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</si>
  <si>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</si>
  <si>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</si>
  <si>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</si>
  <si>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</si>
  <si>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</si>
  <si>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</si>
  <si>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</si>
  <si>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</si>
  <si>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</si>
  <si>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</si>
  <si>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</si>
  <si>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</si>
  <si>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</si>
  <si>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</si>
  <si>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</si>
  <si>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</si>
  <si>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</si>
  <si>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</si>
  <si>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</si>
  <si>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</si>
  <si>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</si>
  <si>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</si>
  <si>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</si>
  <si>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</si>
  <si>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</si>
  <si>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</si>
  <si>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</si>
  <si>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</si>
  <si>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</si>
  <si>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</si>
  <si>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</si>
  <si>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</si>
  <si>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</si>
  <si>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</si>
  <si>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</si>
  <si>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</si>
  <si>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</si>
  <si>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</si>
  <si>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</si>
  <si>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</si>
  <si>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</si>
  <si>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</si>
  <si>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</si>
  <si>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</si>
  <si>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</si>
  <si>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</si>
  <si>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</si>
  <si>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</si>
  <si>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</si>
  <si>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</si>
  <si>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</si>
  <si>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</si>
  <si>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</si>
  <si>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</si>
  <si>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</si>
  <si>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</si>
  <si>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</si>
  <si>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</si>
  <si>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</si>
  <si>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</si>
  <si>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</si>
  <si>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</si>
  <si>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</si>
  <si>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</si>
  <si>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</si>
  <si>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</si>
  <si>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</si>
  <si>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</si>
  <si>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</si>
  <si>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</si>
  <si>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</si>
  <si>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</si>
  <si>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</si>
  <si>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</si>
  <si>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</si>
  <si>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</si>
  <si>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</si>
  <si>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</si>
  <si>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</si>
  <si>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</si>
  <si>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</si>
  <si>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</si>
  <si>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</si>
  <si>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</si>
  <si>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</si>
  <si>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</si>
  <si>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</si>
  <si>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</si>
  <si>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</si>
  <si>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</si>
  <si>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</si>
  <si>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</si>
  <si>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</si>
  <si>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</si>
  <si>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</si>
  <si>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</si>
  <si>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</si>
  <si>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</si>
  <si>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</si>
  <si>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</si>
  <si>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</si>
  <si>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</si>
  <si>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</si>
  <si>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</si>
  <si>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</si>
  <si>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</si>
  <si>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</si>
  <si>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</si>
  <si>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</si>
  <si>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</si>
  <si>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</si>
  <si>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</si>
  <si>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</si>
  <si>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</si>
  <si>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</si>
  <si>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</si>
  <si>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</si>
  <si>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</si>
  <si>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</si>
  <si>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</si>
  <si>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</si>
  <si>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</si>
  <si>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</si>
  <si>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</si>
  <si>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</si>
  <si>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</si>
  <si>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</si>
  <si>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</si>
  <si>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</si>
  <si>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</si>
  <si>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</si>
  <si>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</si>
  <si>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</si>
  <si>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</si>
  <si>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</si>
  <si>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</si>
  <si>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</si>
  <si>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</si>
  <si>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</si>
  <si>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</si>
  <si>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</si>
  <si>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</si>
  <si>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</si>
  <si>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</si>
  <si>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</si>
  <si>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</si>
  <si>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</si>
  <si>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</si>
  <si>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</si>
  <si>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</si>
  <si>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</si>
  <si>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</si>
  <si>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</si>
  <si>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</si>
  <si>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</si>
  <si>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</si>
  <si>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</si>
  <si>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</si>
  <si>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</si>
  <si>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</si>
  <si>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</si>
  <si>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</si>
  <si>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</si>
  <si>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</si>
  <si>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</si>
  <si>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</si>
  <si>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</si>
  <si>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</si>
  <si>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</si>
  <si>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</si>
  <si>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</si>
  <si>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</si>
  <si>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</si>
  <si>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</si>
  <si>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</si>
  <si>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</si>
  <si>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</si>
  <si>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</si>
  <si>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</si>
  <si>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</si>
  <si>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</si>
  <si>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</si>
  <si>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</si>
  <si>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</si>
  <si>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</si>
  <si>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</si>
  <si>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</si>
  <si>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</si>
  <si>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</si>
  <si>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</si>
  <si>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</si>
  <si>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</si>
  <si>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</si>
  <si>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</si>
  <si>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</si>
  <si>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</si>
  <si>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</si>
  <si>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</si>
  <si>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</si>
  <si>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</si>
  <si>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</si>
  <si>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</si>
  <si>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</si>
  <si>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</si>
  <si>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</si>
  <si>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</si>
  <si>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</si>
  <si>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</si>
  <si>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</si>
  <si>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</si>
  <si>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</si>
  <si>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</si>
  <si>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</si>
  <si>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</si>
  <si>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</si>
  <si>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</si>
  <si>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</si>
  <si>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</si>
  <si>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</si>
  <si>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</si>
  <si>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</si>
  <si>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</si>
  <si>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</si>
  <si>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</si>
  <si>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</si>
  <si>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</si>
  <si>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</si>
  <si>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</si>
  <si>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</si>
  <si>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</si>
  <si>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</si>
  <si>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</si>
  <si>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</si>
  <si>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</si>
  <si>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</si>
  <si>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</si>
  <si>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</si>
  <si>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</si>
  <si>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</si>
  <si>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</si>
  <si>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</si>
  <si>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</si>
  <si>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</si>
  <si>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</si>
  <si>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</si>
  <si>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</si>
  <si>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</si>
  <si>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</si>
  <si>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</si>
  <si>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</si>
  <si>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</si>
  <si>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</si>
  <si>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</si>
  <si>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</si>
  <si>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</si>
  <si>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</si>
  <si>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</si>
  <si>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</si>
  <si>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</si>
  <si>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</si>
  <si>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</si>
  <si>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</si>
  <si>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</si>
  <si>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</si>
  <si>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</si>
  <si>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</si>
  <si>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</si>
  <si>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</si>
  <si>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</si>
  <si>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</si>
  <si>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</si>
  <si>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</si>
  <si>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</si>
  <si>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</si>
  <si>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</si>
  <si>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</si>
  <si>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</si>
  <si>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</si>
  <si>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</si>
  <si>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</si>
  <si>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</si>
  <si>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</si>
  <si>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</si>
  <si>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</si>
  <si>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</si>
  <si>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</si>
  <si>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</si>
  <si>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</si>
  <si>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</si>
  <si>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</si>
  <si>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</si>
  <si>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</si>
  <si>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</si>
  <si>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</si>
  <si>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</si>
  <si>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</si>
  <si>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</si>
  <si>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</si>
  <si>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</si>
  <si>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</si>
  <si>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</si>
  <si>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</si>
  <si>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</si>
  <si>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</si>
  <si>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</si>
  <si>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</si>
  <si>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</si>
  <si>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</si>
  <si>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</si>
  <si>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</si>
  <si>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</si>
  <si>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</si>
  <si>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</si>
  <si>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</si>
  <si>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</si>
  <si>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</si>
  <si>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</si>
  <si>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</si>
  <si>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</si>
  <si>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</si>
  <si>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</si>
  <si>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</si>
  <si>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</si>
  <si>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</si>
  <si>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</si>
  <si>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</si>
  <si>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</si>
  <si>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</si>
  <si>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</si>
  <si>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</si>
  <si>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</si>
  <si>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</si>
  <si>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</si>
  <si>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</si>
  <si>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</si>
  <si>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</si>
  <si>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</si>
  <si>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</si>
  <si>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</si>
  <si>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</si>
  <si>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</si>
  <si>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</si>
  <si>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</si>
  <si>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</si>
  <si>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</si>
  <si>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</si>
  <si>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</si>
  <si>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</si>
  <si>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</si>
  <si>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</si>
  <si>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</si>
  <si>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</si>
  <si>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</si>
  <si>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</si>
  <si>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</si>
  <si>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</si>
  <si>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</si>
  <si>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</si>
  <si>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</si>
  <si>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</si>
  <si>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</si>
  <si>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</si>
  <si>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</si>
  <si>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</si>
  <si>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</si>
  <si>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</si>
  <si>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</si>
  <si>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</si>
  <si>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</si>
  <si>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</si>
  <si>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</si>
  <si>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</si>
  <si>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</si>
  <si>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</si>
  <si>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</si>
  <si>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</si>
  <si>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</si>
  <si>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</si>
  <si>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</si>
  <si>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</si>
  <si>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</si>
  <si>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</si>
  <si>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</si>
  <si>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</si>
  <si>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</si>
  <si>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</si>
  <si>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</si>
  <si>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</si>
  <si>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</si>
  <si>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</si>
  <si>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</si>
  <si>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</si>
  <si>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</si>
  <si>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</si>
  <si>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</si>
  <si>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</si>
  <si>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</si>
  <si>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</si>
  <si>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</si>
  <si>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</si>
  <si>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</si>
  <si>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</si>
  <si>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</si>
  <si>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</si>
  <si>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</si>
  <si>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</si>
  <si>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</si>
  <si>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</si>
  <si>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</si>
  <si>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</si>
  <si>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</si>
  <si>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</si>
  <si>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</si>
  <si>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</si>
  <si>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</si>
  <si>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</si>
  <si>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</si>
  <si>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</si>
  <si>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</si>
  <si>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</si>
  <si>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</si>
  <si>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</si>
  <si>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</si>
  <si>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</si>
  <si>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</si>
  <si>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</si>
  <si>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</si>
  <si>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</si>
  <si>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</si>
  <si>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</si>
  <si>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</si>
  <si>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</si>
  <si>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</si>
  <si>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</si>
  <si>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</si>
  <si>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</si>
  <si>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</si>
  <si>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</si>
  <si>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</si>
  <si>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</si>
  <si>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</si>
  <si>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</si>
  <si>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</si>
  <si>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</si>
  <si>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</si>
  <si>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</si>
  <si>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</si>
  <si>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</si>
  <si>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</si>
  <si>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</si>
  <si>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</si>
  <si>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</si>
  <si>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</si>
  <si>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</si>
  <si>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</si>
  <si>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</si>
  <si>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</si>
  <si>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</si>
  <si>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</si>
  <si>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</si>
  <si>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</si>
  <si>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</si>
  <si>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</si>
  <si>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</si>
  <si>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</si>
  <si>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</si>
  <si>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</si>
  <si>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</si>
  <si>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</si>
  <si>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</si>
  <si>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</si>
  <si>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</si>
  <si>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</si>
  <si>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</si>
  <si>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</si>
  <si>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</si>
  <si>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</si>
  <si>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</si>
  <si>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</si>
  <si>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</si>
  <si>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</si>
  <si>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</si>
  <si>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</si>
  <si>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</si>
  <si>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</si>
  <si>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</si>
  <si>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</si>
  <si>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</si>
  <si>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</si>
  <si>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</si>
  <si>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</si>
  <si>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</si>
  <si>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</si>
  <si>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</si>
  <si>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</si>
  <si>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</si>
  <si>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</si>
  <si>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</si>
  <si>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</si>
  <si>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</si>
  <si>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</si>
  <si>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</si>
  <si>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</si>
  <si>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</si>
  <si>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</si>
  <si>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</si>
  <si>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</si>
  <si>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</si>
  <si>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</si>
  <si>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</si>
  <si>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</si>
  <si>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</si>
  <si>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</si>
  <si>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</si>
  <si>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</si>
  <si>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</si>
  <si>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</si>
  <si>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</si>
  <si>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</si>
  <si>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</si>
  <si>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</si>
  <si>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</si>
  <si>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</si>
  <si>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</si>
  <si>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</si>
  <si>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</si>
  <si>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</si>
  <si>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</si>
  <si>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</si>
  <si>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</si>
  <si>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</si>
  <si>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</si>
  <si>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</si>
  <si>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</si>
  <si>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</si>
  <si>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</si>
  <si>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</si>
  <si>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</si>
  <si>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</si>
  <si>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</si>
  <si>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</si>
  <si>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</si>
  <si>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</si>
  <si>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</si>
  <si>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</si>
  <si>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</si>
  <si>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</si>
  <si>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</si>
  <si>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</si>
  <si>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</si>
  <si>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</si>
  <si>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</si>
  <si>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</si>
  <si>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</si>
  <si>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</si>
  <si>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</si>
  <si>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</si>
  <si>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</si>
  <si>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</si>
  <si>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</si>
  <si>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</si>
  <si>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</si>
  <si>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</si>
  <si>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</si>
  <si>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</si>
  <si>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</si>
  <si>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</si>
  <si>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</si>
  <si>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</si>
  <si>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</si>
  <si>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</si>
  <si>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</si>
  <si>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</si>
  <si>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</si>
  <si>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</si>
  <si>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</si>
  <si>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</si>
  <si>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</si>
  <si>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</si>
  <si>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</si>
  <si>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</si>
  <si>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</si>
  <si>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</si>
  <si>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</si>
  <si>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</si>
  <si>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</si>
  <si>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</si>
  <si>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</si>
  <si>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</si>
  <si>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</si>
  <si>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</si>
  <si>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</si>
  <si>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</si>
  <si>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</si>
  <si>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</si>
  <si>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</si>
  <si>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</si>
  <si>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</si>
  <si>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</si>
  <si>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</si>
  <si>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</si>
  <si>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</si>
  <si>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</si>
  <si>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</si>
  <si>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</si>
  <si>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</si>
  <si>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</si>
  <si>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</si>
  <si>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</si>
  <si>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</si>
  <si>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</si>
  <si>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</si>
  <si>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</si>
  <si>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</si>
  <si>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</si>
  <si>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</si>
  <si>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</si>
  <si>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</si>
  <si>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</si>
  <si>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</si>
  <si>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</si>
  <si>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</si>
  <si>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</si>
  <si>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</si>
  <si>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</si>
  <si>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</si>
  <si>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</si>
  <si>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</si>
  <si>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</si>
  <si>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</si>
  <si>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</si>
  <si>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</si>
  <si>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</si>
  <si>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</si>
  <si>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</si>
  <si>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</si>
  <si>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</si>
  <si>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</si>
  <si>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</si>
  <si>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</si>
  <si>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</si>
  <si>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</si>
  <si>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</si>
  <si>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</si>
  <si>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</si>
  <si>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</si>
  <si>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</si>
  <si>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</si>
  <si>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</si>
  <si>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</si>
  <si>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</si>
  <si>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</si>
  <si>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</si>
  <si>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</si>
  <si>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</si>
  <si>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</si>
  <si>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</si>
  <si>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</si>
  <si>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</si>
  <si>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</si>
  <si>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</si>
  <si>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</si>
  <si>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</si>
  <si>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</si>
  <si>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</si>
  <si>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</si>
  <si>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</si>
  <si>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</si>
  <si>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</si>
  <si>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</si>
  <si>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</si>
  <si>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</si>
  <si>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</si>
  <si>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</si>
  <si>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</si>
  <si>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</si>
  <si>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</si>
  <si>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</si>
  <si>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</si>
  <si>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</si>
  <si>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</si>
  <si>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</si>
  <si>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</si>
  <si>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</si>
  <si>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</si>
  <si>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</si>
  <si>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</si>
  <si>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</si>
  <si>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</si>
  <si>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</si>
  <si>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</si>
  <si>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</si>
  <si>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</si>
  <si>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</si>
  <si>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</si>
  <si>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</si>
  <si>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</si>
  <si>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</si>
  <si>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</si>
  <si>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</si>
  <si>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</si>
  <si>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</si>
  <si>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</si>
  <si>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</si>
  <si>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</si>
  <si>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</si>
  <si>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</si>
  <si>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</si>
  <si>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</si>
  <si>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</si>
  <si>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</si>
  <si>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</si>
  <si>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</si>
  <si>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</si>
  <si>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</si>
  <si>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</si>
  <si>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</si>
  <si>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</si>
  <si>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</si>
  <si>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</si>
  <si>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</si>
  <si>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</si>
  <si>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</si>
  <si>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</si>
  <si>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</si>
  <si>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</si>
  <si>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</si>
  <si>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</si>
  <si>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</si>
  <si>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</si>
  <si>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</si>
  <si>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</si>
  <si>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</si>
  <si>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</si>
  <si>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</si>
  <si>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</si>
  <si>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</si>
  <si>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</si>
  <si>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</si>
  <si>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</si>
  <si>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</si>
  <si>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</si>
  <si>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</si>
  <si>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</si>
  <si>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</si>
  <si>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</si>
  <si>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</si>
  <si>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</si>
  <si>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</si>
  <si>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</si>
  <si>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</si>
  <si>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</si>
  <si>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</si>
  <si>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</si>
  <si>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</si>
  <si>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</si>
  <si>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</si>
  <si>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</si>
  <si>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</si>
  <si>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</si>
  <si>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</si>
  <si>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</si>
  <si>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</si>
  <si>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</si>
  <si>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</si>
  <si>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</si>
  <si>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</si>
  <si>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</si>
  <si>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</si>
  <si>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</si>
  <si>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</si>
  <si>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</si>
  <si>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</si>
  <si>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</si>
  <si>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</si>
  <si>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</si>
  <si>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</si>
  <si>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</si>
  <si>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</si>
  <si>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</si>
  <si>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</si>
  <si>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</si>
  <si>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</si>
  <si>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</si>
  <si>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</si>
  <si>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</si>
  <si>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</si>
  <si>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</si>
  <si>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</si>
  <si>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</si>
  <si>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</si>
  <si>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</si>
  <si>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</si>
  <si>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</si>
  <si>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</si>
  <si>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</si>
  <si>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</si>
  <si>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</si>
  <si>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</si>
  <si>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</si>
  <si>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</si>
  <si>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</si>
  <si>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</si>
  <si>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</si>
  <si>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</si>
  <si>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</si>
  <si>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</si>
  <si>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</si>
  <si>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</si>
  <si>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</si>
  <si>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</si>
  <si>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</si>
  <si>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</si>
  <si>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</si>
  <si>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</si>
  <si>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</si>
  <si>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</si>
  <si>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</si>
  <si>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</si>
  <si>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</si>
  <si>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</si>
  <si>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</si>
  <si>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</si>
  <si>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</si>
  <si>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</si>
  <si>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</si>
  <si>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</si>
  <si>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</si>
  <si>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</si>
  <si>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</si>
  <si>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</si>
  <si>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</si>
  <si>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</si>
  <si>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</si>
  <si>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</si>
  <si>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</si>
  <si>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</si>
  <si>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</si>
  <si>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</si>
  <si>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</si>
  <si>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</si>
  <si>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</si>
  <si>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</si>
  <si>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</si>
  <si>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</si>
  <si>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</si>
  <si>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</si>
  <si>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</si>
  <si>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</si>
  <si>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</si>
  <si>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</si>
  <si>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</si>
  <si>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</si>
  <si>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</si>
  <si>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</si>
  <si>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</si>
  <si>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</si>
  <si>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</si>
  <si>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</si>
  <si>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</si>
  <si>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</si>
  <si>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</si>
  <si>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</si>
  <si>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</si>
  <si>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</si>
  <si>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</si>
  <si>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</si>
  <si>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</si>
  <si>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</si>
  <si>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</si>
  <si>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</si>
  <si>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</si>
  <si>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</si>
  <si>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</si>
  <si>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</si>
  <si>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</si>
  <si>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</si>
  <si>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</si>
  <si>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</si>
  <si>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</si>
  <si>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</si>
  <si>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</si>
  <si>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</si>
  <si>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</si>
  <si>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</si>
  <si>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</si>
  <si>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</si>
  <si>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</si>
  <si>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</si>
  <si>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</si>
  <si>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</si>
  <si>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</si>
  <si>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</si>
  <si>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</si>
  <si>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</si>
  <si>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</si>
  <si>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</si>
  <si>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</si>
  <si>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</si>
  <si>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</si>
  <si>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</si>
  <si>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</si>
  <si>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</si>
  <si>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</si>
  <si>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</si>
  <si>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</si>
  <si>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</si>
  <si>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</si>
  <si>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</si>
  <si>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</si>
  <si>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</si>
  <si>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</si>
  <si>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</si>
  <si>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</si>
  <si>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</si>
  <si>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</si>
  <si>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</si>
  <si>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</si>
  <si>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</si>
  <si>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</si>
  <si>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</si>
  <si>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</si>
  <si>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</si>
  <si>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</si>
  <si>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</si>
  <si>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</si>
  <si>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</si>
  <si>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</si>
  <si>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</si>
  <si>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</si>
  <si>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</si>
  <si>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</si>
  <si>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</si>
  <si>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</si>
  <si>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</si>
  <si>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</si>
  <si>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</si>
  <si>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</si>
  <si>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</si>
  <si>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</si>
  <si>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</si>
  <si>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</si>
  <si>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</si>
  <si>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</si>
  <si>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</si>
  <si>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</si>
  <si>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</si>
  <si>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</si>
  <si>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</si>
  <si>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</si>
  <si>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</si>
  <si>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</si>
  <si>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</si>
  <si>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</si>
  <si>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</si>
  <si>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</si>
  <si>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</si>
  <si>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</si>
  <si>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</si>
  <si>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</si>
  <si>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</si>
  <si>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</si>
  <si>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</si>
  <si>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</si>
  <si>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</si>
  <si>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</si>
  <si>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</si>
  <si>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</si>
  <si>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</si>
  <si>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</si>
  <si>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</si>
  <si>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</si>
  <si>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</si>
  <si>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</si>
  <si>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</si>
  <si>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</si>
  <si>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</si>
  <si>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</si>
  <si>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</si>
  <si>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</si>
  <si>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</si>
  <si>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</si>
  <si>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</si>
  <si>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</si>
  <si>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</si>
  <si>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</si>
  <si>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</si>
  <si>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</si>
  <si>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</si>
  <si>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</si>
  <si>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</si>
  <si>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</si>
  <si>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</si>
  <si>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</si>
  <si>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</si>
  <si>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</si>
  <si>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</si>
  <si>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</si>
  <si>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</si>
  <si>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</si>
  <si>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</si>
  <si>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</si>
  <si>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</si>
  <si>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</si>
  <si>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</si>
  <si>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</si>
  <si>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</si>
  <si>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</si>
  <si>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</si>
  <si>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</si>
  <si>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</si>
  <si>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</si>
  <si>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</si>
  <si>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</si>
  <si>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</si>
  <si>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</si>
  <si>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</si>
  <si>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</si>
  <si>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</si>
  <si>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</si>
  <si>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</si>
  <si>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</si>
  <si>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</si>
  <si>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</si>
  <si>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</si>
  <si>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</si>
  <si>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</si>
  <si>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</si>
  <si>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</si>
  <si>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</si>
  <si>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</si>
  <si>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</si>
  <si>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</si>
  <si>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</si>
  <si>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</si>
  <si>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</si>
  <si>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</si>
  <si>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</si>
  <si>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</si>
  <si>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</si>
  <si>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</si>
  <si>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</si>
  <si>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</si>
  <si>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</si>
  <si>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</si>
  <si>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</si>
  <si>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</si>
  <si>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</si>
  <si>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</si>
  <si>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</si>
  <si>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</si>
  <si>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</si>
  <si>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</si>
  <si>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</si>
  <si>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</si>
  <si>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</si>
  <si>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</si>
  <si>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</si>
  <si>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</si>
  <si>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</si>
  <si>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</si>
  <si>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</si>
  <si>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</si>
  <si>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</si>
  <si>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</si>
  <si>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</si>
  <si>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</si>
  <si>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</si>
  <si>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</si>
  <si>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</si>
  <si>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</si>
  <si>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</si>
  <si>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</si>
  <si>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</si>
  <si>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</si>
  <si>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</si>
  <si>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</si>
  <si>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</si>
  <si>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</si>
  <si>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</si>
  <si>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</si>
  <si>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</si>
  <si>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</si>
  <si>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</si>
  <si>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</si>
  <si>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</si>
  <si>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</si>
  <si>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</si>
  <si>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</si>
  <si>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</si>
  <si>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</si>
  <si>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</si>
  <si>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</si>
  <si>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</si>
  <si>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</si>
  <si>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</si>
  <si>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</si>
  <si>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</si>
  <si>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</si>
  <si>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</si>
  <si>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</si>
  <si>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</si>
  <si>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</si>
  <si>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</si>
  <si>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</si>
  <si>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</si>
  <si>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</si>
  <si>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</si>
  <si>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</si>
  <si>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</si>
  <si>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</si>
  <si>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</si>
  <si>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</si>
  <si>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</si>
  <si>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</si>
  <si>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</si>
  <si>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</si>
  <si>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</si>
  <si>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</si>
  <si>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</si>
  <si>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</si>
  <si>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</si>
  <si>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</si>
  <si>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</si>
  <si>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</si>
  <si>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</si>
  <si>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</si>
  <si>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</si>
  <si>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</si>
  <si>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</si>
  <si>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</si>
  <si>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</si>
  <si>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</si>
  <si>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</si>
  <si>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</si>
  <si>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</si>
  <si>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</si>
  <si>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</si>
  <si>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</si>
  <si>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</si>
  <si>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</si>
  <si>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</si>
  <si>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</si>
  <si>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</si>
  <si>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</si>
  <si>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</si>
  <si>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</si>
  <si>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</si>
  <si>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</si>
  <si>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</si>
  <si>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</si>
  <si>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</si>
  <si>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</si>
  <si>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</si>
  <si>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</si>
  <si>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</si>
  <si>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</si>
  <si>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</si>
  <si>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</si>
  <si>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</si>
  <si>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</si>
  <si>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</si>
  <si>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</si>
  <si>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</si>
  <si>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</si>
  <si>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</si>
  <si>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</si>
  <si>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</si>
  <si>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</si>
  <si>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</si>
  <si>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</si>
  <si>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</si>
  <si>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</si>
  <si>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</si>
  <si>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</si>
  <si>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</si>
  <si>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</si>
  <si>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</si>
  <si>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</si>
  <si>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</si>
  <si>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</si>
  <si>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</si>
  <si>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</si>
  <si>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</si>
  <si>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</si>
  <si>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</si>
  <si>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</si>
  <si>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</si>
  <si>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</si>
  <si>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</si>
  <si>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</si>
  <si>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</si>
  <si>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</si>
  <si>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</si>
  <si>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</si>
  <si>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</si>
  <si>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</si>
  <si>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</si>
  <si>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</si>
  <si>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</si>
  <si>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</si>
  <si>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</si>
  <si>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</si>
  <si>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</si>
  <si>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</si>
  <si>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</si>
  <si>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</si>
  <si>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</si>
  <si>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</si>
  <si>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</si>
  <si>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</si>
  <si>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</si>
  <si>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</si>
  <si>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</si>
  <si>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</si>
  <si>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</si>
  <si>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</si>
  <si>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</si>
  <si>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</si>
  <si>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</si>
  <si>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</si>
  <si>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</si>
  <si>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</si>
  <si>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</si>
  <si>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</si>
  <si>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</si>
  <si>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</si>
  <si>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</si>
  <si>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</si>
  <si>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</si>
  <si>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</si>
  <si>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</si>
  <si>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</si>
  <si>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</si>
  <si>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</si>
  <si>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</si>
  <si>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</si>
  <si>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</si>
  <si>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</si>
  <si>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</si>
  <si>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</si>
  <si>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</si>
  <si>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</si>
  <si>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</si>
  <si>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</si>
  <si>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</si>
  <si>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</si>
  <si>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</si>
  <si>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</si>
  <si>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</si>
  <si>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</si>
  <si>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</si>
  <si>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</si>
  <si>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</si>
  <si>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</si>
  <si>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</si>
  <si>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</si>
  <si>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</si>
  <si>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</si>
  <si>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</si>
  <si>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</si>
  <si>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</si>
  <si>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</si>
  <si>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</si>
  <si>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</si>
  <si>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</si>
  <si>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</si>
  <si>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</si>
  <si>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</si>
  <si>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</si>
  <si>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</si>
  <si>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</si>
  <si>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</si>
  <si>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</si>
  <si>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</si>
  <si>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</si>
  <si>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</si>
  <si>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</si>
  <si>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</si>
  <si>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</si>
  <si>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</si>
  <si>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</si>
  <si>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</si>
  <si>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</si>
  <si>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</si>
  <si>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</si>
  <si>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</si>
  <si>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</si>
  <si>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</si>
  <si>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</si>
  <si>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</si>
  <si>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</si>
  <si>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</si>
  <si>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</si>
  <si>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</si>
  <si>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</si>
  <si>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</si>
  <si>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</si>
  <si>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</si>
  <si>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</si>
  <si>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</si>
  <si>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</si>
  <si>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</si>
  <si>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</si>
  <si>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</si>
  <si>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</si>
  <si>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</si>
  <si>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</si>
  <si>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</si>
  <si>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</si>
  <si>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</si>
  <si>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</si>
  <si>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</si>
  <si>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</si>
  <si>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</si>
  <si>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</si>
  <si>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</si>
  <si>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</si>
  <si>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</si>
  <si>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</si>
  <si>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</si>
  <si>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</si>
  <si>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</si>
  <si>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</si>
  <si>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</si>
  <si>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</si>
  <si>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</si>
  <si>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</si>
  <si>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</si>
  <si>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</si>
  <si>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</si>
  <si>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</si>
  <si>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</si>
  <si>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</si>
  <si>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</si>
  <si>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</si>
  <si>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</si>
  <si>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</si>
  <si>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</si>
  <si>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</si>
  <si>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</si>
  <si>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</si>
  <si>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</si>
  <si>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</si>
  <si>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</si>
  <si>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</si>
  <si>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</si>
  <si>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</si>
  <si>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</si>
  <si>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</si>
  <si>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</si>
  <si>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</si>
  <si>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</si>
  <si>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</si>
  <si>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</si>
  <si>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</si>
  <si>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</si>
  <si>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</si>
  <si>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</si>
  <si>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</si>
  <si>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</si>
  <si>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</si>
  <si>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</si>
  <si>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</si>
  <si>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</si>
  <si>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</si>
  <si>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</si>
  <si>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</si>
  <si>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</si>
  <si>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</si>
  <si>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</si>
  <si>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</si>
  <si>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</si>
  <si>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</si>
  <si>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</si>
  <si>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</si>
  <si>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</si>
  <si>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</si>
  <si>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</si>
  <si>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</si>
  <si>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</si>
  <si>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</si>
  <si>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</si>
  <si>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</si>
  <si>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</si>
  <si>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</si>
  <si>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</si>
  <si>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</si>
  <si>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</si>
  <si>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</si>
  <si>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</si>
  <si>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</si>
  <si>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</si>
  <si>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</si>
  <si>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</si>
  <si>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</si>
  <si>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</si>
  <si>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</si>
  <si>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</si>
  <si>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</si>
  <si>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</si>
  <si>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</si>
  <si>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</si>
  <si>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</si>
  <si>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</si>
  <si>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</si>
  <si>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</si>
  <si>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</si>
  <si>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</si>
  <si>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</si>
  <si>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</si>
  <si>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</si>
  <si>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</si>
  <si>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</si>
  <si>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</si>
  <si>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</si>
  <si>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</si>
  <si>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</si>
  <si>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</si>
  <si>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</si>
  <si>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</si>
  <si>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</si>
  <si>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</si>
  <si>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</si>
  <si>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</si>
  <si>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</si>
  <si>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</si>
  <si>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</si>
  <si>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</si>
  <si>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</si>
  <si>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</si>
  <si>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</si>
  <si>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</si>
  <si>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</si>
  <si>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</si>
  <si>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</si>
  <si>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</si>
  <si>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</si>
  <si>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</si>
  <si>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</si>
  <si>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</si>
  <si>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</si>
  <si>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</si>
  <si>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</si>
  <si>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</si>
  <si>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</si>
  <si>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</si>
  <si>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</si>
  <si>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</si>
  <si>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</si>
  <si>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</si>
  <si>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</si>
  <si>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</si>
  <si>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</si>
  <si>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</si>
  <si>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</si>
  <si>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</si>
  <si>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</si>
  <si>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</si>
  <si>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</si>
  <si>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</si>
  <si>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</si>
  <si>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</si>
  <si>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</si>
  <si>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</si>
  <si>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</si>
  <si>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</si>
  <si>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</si>
  <si>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</si>
  <si>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</si>
  <si>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</si>
  <si>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</si>
  <si>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</si>
  <si>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</si>
  <si>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</si>
  <si>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</si>
  <si>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</si>
  <si>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</si>
  <si>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</si>
  <si>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</si>
  <si>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</si>
  <si>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</si>
  <si>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</si>
  <si>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</si>
  <si>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</si>
  <si>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</si>
  <si>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</si>
  <si>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</si>
  <si>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</si>
  <si>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</si>
  <si>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</si>
  <si>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</si>
  <si>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</si>
  <si>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</si>
  <si>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</si>
  <si>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</si>
  <si>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</si>
  <si>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</si>
  <si>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</si>
  <si>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</si>
  <si>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</si>
  <si>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</si>
  <si>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</si>
  <si>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</si>
  <si>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</si>
  <si>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</si>
  <si>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</si>
  <si>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</si>
  <si>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</si>
  <si>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</si>
  <si>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</si>
  <si>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</si>
  <si>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</si>
  <si>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</si>
  <si>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</si>
  <si>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</si>
  <si>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</si>
  <si>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</si>
  <si>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</si>
  <si>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</si>
  <si>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</si>
  <si>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</si>
  <si>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</si>
  <si>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</si>
  <si>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</si>
  <si>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</si>
  <si>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</si>
  <si>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</si>
  <si>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</si>
  <si>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</si>
  <si>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</si>
  <si>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</si>
  <si>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</si>
  <si>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</si>
  <si>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</si>
  <si>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</si>
  <si>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</si>
  <si>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</si>
  <si>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</si>
  <si>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</si>
  <si>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</si>
  <si>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</si>
  <si>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</si>
  <si>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</si>
  <si>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</si>
  <si>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</si>
  <si>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</si>
  <si>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</si>
  <si>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</si>
  <si>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</si>
  <si>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</si>
  <si>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</si>
  <si>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</si>
  <si>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</si>
  <si>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</si>
  <si>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</si>
  <si>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</si>
  <si>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</si>
  <si>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</si>
  <si>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</si>
  <si>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</si>
  <si>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</si>
  <si>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</si>
  <si>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</si>
  <si>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</si>
  <si>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</si>
  <si>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</si>
  <si>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</si>
  <si>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</si>
  <si>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</si>
  <si>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</si>
  <si>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</si>
  <si>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</si>
  <si>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</si>
  <si>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</si>
  <si>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</si>
  <si>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</si>
  <si>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</si>
  <si>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</si>
  <si>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</si>
  <si>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</si>
  <si>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</si>
  <si>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</si>
  <si>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</si>
  <si>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</si>
  <si>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</si>
  <si>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</si>
  <si>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</si>
  <si>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</si>
  <si>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</si>
  <si>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</si>
  <si>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</si>
  <si>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</si>
  <si>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</si>
  <si>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</si>
  <si>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</si>
  <si>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</si>
  <si>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</si>
  <si>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</si>
  <si>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</si>
  <si>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</si>
  <si>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</si>
  <si>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</si>
  <si>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</si>
  <si>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</si>
  <si>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</si>
  <si>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</si>
  <si>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</si>
  <si>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</si>
  <si>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</si>
  <si>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</si>
  <si>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</si>
  <si>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</si>
  <si>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</si>
  <si>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</si>
  <si>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</si>
  <si>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</si>
  <si>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</si>
  <si>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</si>
  <si>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</si>
  <si>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</si>
  <si>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</si>
  <si>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</si>
  <si>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</si>
  <si>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</si>
  <si>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</si>
  <si>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</si>
  <si>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</si>
  <si>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</si>
  <si>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</si>
  <si>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</si>
  <si>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</si>
  <si>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</si>
  <si>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</si>
  <si>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</si>
  <si>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</si>
  <si>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</si>
  <si>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</si>
  <si>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</si>
  <si>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</si>
  <si>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</si>
  <si>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</si>
  <si>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</si>
  <si>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</si>
  <si>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</si>
  <si>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</si>
  <si>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</si>
  <si>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</si>
  <si>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</si>
  <si>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</si>
  <si>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</si>
  <si>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</si>
  <si>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</si>
  <si>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</si>
  <si>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</si>
  <si>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</si>
  <si>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</si>
  <si>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</si>
  <si>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</si>
  <si>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</si>
  <si>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</si>
  <si>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</si>
  <si>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</si>
  <si>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</si>
  <si>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</si>
  <si>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</si>
  <si>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</si>
  <si>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</si>
  <si>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</si>
  <si>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</si>
  <si>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</si>
  <si>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</si>
  <si>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</si>
  <si>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</si>
  <si>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</si>
  <si>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</si>
  <si>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</si>
  <si>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</si>
  <si>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</si>
  <si>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</si>
  <si>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</si>
  <si>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</si>
  <si>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</si>
  <si>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</si>
  <si>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</si>
  <si>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</si>
  <si>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</si>
  <si>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</si>
  <si>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</si>
  <si>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</si>
  <si>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</si>
  <si>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</si>
  <si>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</si>
  <si>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</si>
  <si>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</si>
  <si>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</si>
  <si>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</si>
  <si>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</si>
  <si>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</si>
  <si>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</si>
  <si>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</si>
  <si>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</si>
  <si>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</si>
  <si>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</si>
  <si>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</si>
  <si>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</si>
  <si>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</si>
  <si>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</si>
  <si>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</si>
  <si>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</si>
  <si>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</si>
  <si>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</si>
  <si>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</si>
  <si>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</si>
  <si>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</si>
  <si>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</si>
  <si>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</si>
  <si>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</si>
  <si>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</si>
  <si>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</si>
  <si>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</si>
  <si>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</si>
  <si>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</si>
  <si>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</si>
  <si>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</si>
  <si>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</si>
  <si>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</si>
  <si>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</si>
  <si>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</si>
  <si>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</si>
  <si>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</si>
  <si>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</si>
  <si>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</si>
  <si>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</si>
  <si>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</si>
  <si>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</si>
  <si>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</si>
  <si>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</si>
  <si>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</si>
  <si>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</si>
  <si>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</si>
  <si>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</si>
  <si>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</si>
  <si>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</si>
  <si>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</si>
  <si>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</si>
  <si>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</si>
  <si>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</si>
  <si>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</si>
  <si>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</si>
  <si>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</si>
  <si>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</si>
  <si>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</si>
  <si>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</si>
  <si>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</si>
  <si>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</si>
  <si>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</si>
  <si>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</si>
  <si>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</si>
  <si>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</si>
  <si>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</si>
  <si>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</si>
  <si>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</si>
  <si>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</si>
  <si>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</si>
  <si>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</si>
  <si>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</si>
  <si>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</si>
  <si>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</si>
  <si>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</si>
  <si>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</si>
  <si>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</si>
  <si>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</si>
  <si>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</si>
  <si>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</si>
  <si>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</si>
  <si>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</si>
  <si>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</si>
  <si>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</si>
  <si>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</si>
  <si>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</si>
  <si>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</si>
  <si>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</si>
  <si>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</si>
  <si>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</si>
  <si>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</si>
  <si>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</si>
  <si>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</si>
  <si>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</si>
  <si>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</si>
  <si>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</si>
  <si>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</si>
  <si>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</si>
  <si>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</si>
  <si>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</si>
  <si>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</si>
  <si>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</si>
  <si>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</si>
  <si>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</si>
  <si>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</si>
  <si>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</si>
  <si>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</si>
  <si>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</si>
  <si>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</si>
  <si>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</si>
  <si>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</si>
  <si>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</si>
  <si>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</si>
  <si>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</si>
  <si>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</si>
  <si>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</si>
  <si>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</si>
  <si>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</si>
  <si>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</si>
  <si>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</si>
  <si>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</si>
  <si>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</si>
  <si>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</si>
  <si>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</si>
  <si>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</si>
  <si>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</si>
  <si>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</si>
  <si>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</si>
  <si>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</si>
  <si>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</si>
  <si>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</si>
  <si>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</si>
  <si>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</si>
  <si>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</si>
  <si>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</si>
  <si>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</si>
  <si>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</si>
  <si>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</si>
  <si>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</si>
  <si>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</si>
  <si>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</si>
  <si>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</si>
  <si>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</si>
  <si>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</si>
  <si>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</si>
  <si>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</si>
  <si>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</si>
  <si>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</si>
  <si>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</si>
  <si>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</si>
  <si>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</si>
  <si>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</si>
  <si>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</si>
  <si>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</si>
  <si>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</si>
  <si>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</si>
  <si>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</si>
  <si>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</si>
  <si>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</si>
  <si>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</si>
  <si>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</si>
  <si>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</si>
  <si>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</si>
  <si>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</si>
  <si>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</si>
  <si>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</si>
  <si>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</si>
  <si>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</si>
  <si>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</si>
  <si>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</si>
  <si>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</si>
  <si>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</si>
  <si>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</si>
  <si>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</si>
  <si>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</si>
  <si>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</si>
  <si>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</si>
  <si>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</si>
  <si>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</si>
  <si>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</si>
  <si>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</si>
  <si>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</si>
  <si>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</si>
  <si>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</si>
  <si>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</si>
  <si>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</si>
  <si>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</si>
  <si>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</si>
  <si>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</si>
  <si>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</si>
  <si>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</si>
  <si>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</si>
  <si>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</si>
  <si>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</si>
  <si>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</si>
  <si>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</si>
  <si>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</si>
  <si>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</si>
  <si>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</si>
  <si>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</si>
  <si>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</si>
  <si>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</si>
  <si>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</si>
  <si>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</si>
  <si>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</si>
  <si>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</si>
  <si>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</si>
  <si>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</si>
  <si>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</si>
  <si>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</si>
  <si>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</si>
  <si>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</si>
  <si>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</si>
  <si>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</si>
  <si>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</si>
  <si>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</si>
  <si>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</si>
  <si>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</si>
  <si>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</si>
  <si>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</si>
  <si>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</si>
  <si>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</si>
  <si>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</si>
  <si>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</si>
  <si>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</si>
  <si>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</si>
  <si>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</si>
  <si>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</si>
  <si>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</si>
  <si>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</si>
  <si>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</si>
  <si>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</si>
  <si>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</si>
  <si>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</si>
  <si>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</si>
  <si>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</si>
  <si>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</si>
  <si>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</si>
  <si>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</si>
  <si>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</si>
  <si>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</si>
  <si>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</si>
  <si>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</si>
  <si>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</si>
  <si>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</si>
  <si>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</si>
  <si>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</si>
  <si>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</si>
  <si>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</si>
  <si>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</si>
  <si>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</si>
  <si>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</si>
  <si>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</si>
  <si>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</si>
  <si>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</si>
  <si>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</si>
  <si>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</si>
  <si>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</si>
  <si>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</si>
  <si>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</si>
  <si>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</si>
  <si>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</si>
  <si>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</si>
  <si>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</si>
  <si>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</si>
  <si>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</si>
  <si>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</si>
  <si>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</si>
  <si>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</si>
  <si>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</si>
  <si>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</si>
  <si>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</si>
  <si>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</si>
  <si>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</si>
  <si>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</si>
  <si>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</si>
  <si>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</si>
  <si>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</si>
  <si>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</si>
  <si>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</si>
  <si>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</si>
  <si>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</si>
  <si>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</si>
  <si>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</si>
  <si>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</si>
  <si>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</si>
  <si>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</si>
  <si>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</si>
  <si>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</si>
  <si>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</si>
  <si>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</si>
  <si>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</si>
  <si>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</si>
  <si>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</si>
  <si>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</si>
  <si>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</si>
  <si>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</si>
  <si>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</si>
  <si>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</si>
  <si>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</si>
  <si>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</si>
  <si>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</si>
  <si>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</si>
  <si>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</si>
  <si>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</si>
  <si>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</si>
  <si>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</si>
  <si>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</si>
  <si>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</si>
  <si>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</si>
  <si>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</si>
  <si>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</si>
  <si>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</si>
  <si>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</si>
  <si>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</si>
  <si>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</si>
  <si>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</si>
  <si>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</si>
  <si>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</si>
  <si>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</si>
  <si>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</si>
  <si>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</si>
  <si>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</si>
  <si>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</si>
  <si>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</si>
  <si>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</si>
  <si>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</si>
  <si>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</si>
  <si>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</si>
  <si>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</si>
  <si>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</si>
  <si>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</si>
  <si>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</si>
  <si>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</si>
  <si>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</si>
  <si>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</si>
  <si>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</si>
  <si>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</si>
  <si>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</si>
  <si>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</si>
  <si>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</si>
  <si>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</si>
  <si>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</si>
  <si>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</si>
  <si>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</si>
  <si>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</si>
  <si>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</si>
  <si>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</si>
  <si>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</si>
  <si>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</si>
  <si>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</si>
  <si>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</si>
  <si>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</si>
  <si>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</si>
  <si>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</si>
  <si>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</si>
  <si>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</si>
  <si>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</si>
  <si>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</si>
  <si>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</si>
  <si>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</si>
  <si>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</si>
  <si>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</si>
  <si>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</si>
  <si>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</si>
  <si>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</si>
  <si>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</si>
  <si>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</si>
  <si>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</si>
  <si>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</si>
  <si>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</si>
  <si>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</si>
  <si>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</si>
  <si>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</si>
  <si>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</si>
  <si>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</si>
  <si>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</si>
  <si>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</si>
  <si>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</si>
  <si>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</si>
  <si>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</si>
  <si>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</si>
  <si>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</si>
  <si>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</si>
  <si>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</si>
  <si>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</si>
  <si>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</si>
  <si>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</si>
  <si>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</si>
  <si>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</si>
  <si>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</si>
  <si>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</si>
  <si>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</si>
  <si>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</si>
  <si>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</si>
  <si>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</si>
  <si>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</si>
  <si>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</si>
  <si>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</si>
  <si>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</si>
  <si>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</si>
  <si>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</si>
  <si>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</si>
  <si>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</si>
  <si>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</si>
  <si>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</si>
  <si>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</si>
  <si>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</si>
  <si>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</si>
  <si>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</si>
  <si>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</si>
  <si>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</si>
  <si>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</si>
  <si>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</si>
  <si>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</si>
  <si>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</si>
  <si>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</si>
  <si>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</si>
  <si>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</si>
  <si>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</si>
  <si>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</si>
  <si>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</si>
  <si>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</si>
  <si>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</si>
  <si>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</si>
  <si>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</si>
  <si>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</si>
  <si>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</si>
  <si>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</si>
  <si>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</si>
  <si>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</si>
  <si>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</si>
  <si>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</si>
  <si>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</si>
  <si>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</si>
  <si>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</si>
  <si>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</si>
  <si>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</si>
  <si>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</si>
  <si>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</si>
  <si>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</si>
  <si>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</si>
  <si>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</si>
  <si>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</si>
  <si>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</si>
  <si>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</si>
  <si>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</si>
  <si>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</si>
  <si>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</si>
  <si>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</si>
  <si>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</si>
  <si>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</si>
  <si>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</si>
  <si>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</si>
  <si>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</si>
  <si>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</si>
  <si>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</si>
  <si>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</si>
  <si>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</si>
  <si>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</si>
  <si>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</si>
  <si>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</si>
  <si>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</si>
  <si>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</si>
  <si>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</si>
  <si>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</si>
  <si>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</si>
  <si>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</si>
  <si>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</si>
  <si>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</si>
  <si>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</si>
  <si>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</si>
  <si>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</si>
  <si>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</si>
  <si>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</si>
  <si>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</si>
  <si>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</si>
  <si>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</si>
  <si>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</si>
  <si>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</si>
  <si>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</si>
  <si>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</si>
  <si>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</si>
  <si>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</si>
  <si>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</si>
  <si>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</si>
  <si>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</si>
  <si>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</si>
  <si>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</si>
  <si>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</si>
  <si>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</si>
  <si>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</si>
  <si>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</si>
  <si>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</si>
  <si>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</si>
  <si>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</si>
  <si>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</si>
  <si>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</si>
  <si>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</si>
  <si>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</si>
  <si>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</si>
  <si>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</si>
  <si>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</si>
  <si>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</si>
  <si>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</si>
  <si>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</si>
  <si>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</si>
  <si>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</si>
  <si>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</si>
  <si>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</si>
  <si>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</si>
  <si>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</si>
  <si>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</si>
  <si>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</si>
  <si>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</si>
  <si>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</si>
  <si>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</si>
  <si>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</si>
  <si>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</si>
  <si>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</si>
  <si>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</si>
  <si>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</si>
  <si>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</si>
  <si>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</si>
  <si>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</si>
  <si>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</si>
  <si>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</si>
  <si>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</si>
  <si>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</si>
  <si>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</si>
  <si>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</si>
  <si>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</si>
  <si>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</si>
  <si>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</si>
  <si>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</si>
  <si>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</si>
  <si>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</si>
  <si>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</si>
  <si>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</si>
  <si>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</si>
  <si>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</si>
  <si>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</si>
  <si>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</si>
  <si>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</si>
  <si>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</si>
  <si>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</si>
  <si>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</si>
  <si>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</si>
  <si>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</si>
  <si>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</si>
  <si>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</si>
  <si>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</si>
  <si>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</si>
  <si>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</si>
  <si>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</si>
  <si>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</si>
  <si>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</si>
  <si>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</si>
  <si>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</si>
  <si>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</si>
  <si>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</si>
  <si>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</si>
  <si>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</si>
  <si>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</si>
  <si>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</si>
  <si>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</si>
  <si>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</si>
  <si>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</si>
  <si>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</si>
  <si>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</si>
  <si>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</si>
  <si>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</si>
  <si>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</si>
  <si>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</si>
  <si>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</si>
  <si>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</si>
  <si>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</si>
  <si>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</si>
  <si>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</si>
  <si>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</si>
  <si>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</si>
  <si>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</si>
  <si>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</si>
  <si>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</si>
  <si>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</si>
  <si>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</si>
  <si>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</si>
  <si>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</si>
  <si>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</si>
  <si>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</si>
  <si>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</si>
  <si>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</si>
  <si>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</si>
  <si>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</si>
  <si>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</si>
  <si>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</si>
  <si>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</si>
  <si>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</si>
  <si>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</si>
  <si>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</si>
  <si>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</si>
  <si>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</si>
  <si>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</si>
  <si>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</si>
  <si>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</si>
  <si>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</si>
  <si>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</si>
  <si>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</si>
  <si>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</si>
  <si>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</si>
  <si>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</si>
  <si>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</si>
  <si>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</si>
  <si>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</si>
  <si>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</si>
  <si>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</si>
  <si>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</si>
  <si>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</si>
  <si>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</si>
  <si>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</si>
  <si>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</si>
  <si>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</si>
  <si>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</si>
  <si>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</si>
  <si>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</si>
  <si>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</si>
  <si>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</si>
  <si>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</si>
  <si>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</si>
  <si>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</si>
  <si>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</si>
  <si>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</si>
  <si>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</si>
  <si>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</si>
  <si>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</si>
  <si>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</si>
  <si>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</si>
  <si>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</si>
  <si>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</si>
  <si>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</si>
  <si>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</si>
  <si>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</si>
  <si>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</si>
  <si>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</si>
  <si>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</si>
  <si>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</si>
  <si>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</si>
  <si>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</si>
  <si>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</si>
  <si>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</si>
  <si>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</si>
  <si>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</si>
  <si>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</si>
  <si>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</si>
  <si>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</si>
  <si>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</si>
  <si>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</si>
  <si>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</si>
  <si>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</si>
  <si>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</si>
  <si>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</si>
  <si>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</si>
  <si>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</si>
  <si>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</si>
  <si>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</si>
  <si>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</si>
  <si>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</si>
  <si>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</si>
  <si>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</si>
  <si>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</si>
  <si>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</si>
  <si>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</si>
  <si>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</si>
  <si>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</si>
  <si>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</si>
  <si>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</si>
  <si>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</si>
  <si>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</si>
  <si>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</si>
  <si>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</si>
  <si>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</si>
  <si>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</si>
  <si>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</si>
  <si>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</si>
  <si>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</si>
  <si>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</si>
  <si>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</si>
  <si>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</si>
  <si>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</si>
  <si>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</si>
  <si>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</si>
  <si>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</si>
  <si>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</si>
  <si>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</si>
  <si>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</si>
  <si>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</si>
  <si>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</si>
  <si>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</si>
  <si>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</si>
  <si>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</si>
  <si>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</si>
  <si>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</si>
  <si>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</si>
  <si>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</si>
  <si>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</si>
  <si>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</si>
  <si>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</si>
  <si>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</si>
  <si>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</si>
  <si>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</si>
  <si>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</si>
  <si>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</si>
  <si>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</si>
  <si>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</si>
  <si>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</si>
  <si>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</si>
  <si>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</si>
  <si>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</si>
  <si>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</si>
  <si>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</si>
  <si>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</si>
  <si>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</si>
  <si>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</si>
  <si>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</si>
  <si>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</si>
  <si>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</si>
  <si>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</si>
  <si>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</si>
  <si>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</si>
  <si>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</si>
  <si>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</si>
  <si>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</si>
  <si>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</si>
  <si>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</si>
  <si>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</si>
  <si>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</si>
  <si>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</si>
  <si>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</si>
  <si>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</si>
  <si>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</si>
  <si>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</si>
  <si>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</si>
  <si>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</si>
  <si>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</si>
  <si>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</si>
  <si>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</si>
  <si>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</si>
  <si>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</si>
  <si>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</si>
  <si>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</si>
  <si>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</si>
  <si>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</si>
  <si>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</si>
  <si>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</si>
  <si>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</si>
  <si>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</si>
  <si>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</si>
  <si>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</si>
  <si>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</si>
  <si>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</si>
  <si>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</si>
  <si>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</si>
  <si>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</si>
  <si>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</si>
  <si>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</si>
  <si>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</si>
  <si>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</si>
  <si>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</si>
  <si>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</si>
  <si>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</si>
  <si>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</si>
  <si>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</si>
  <si>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</si>
  <si>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</si>
  <si>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</si>
  <si>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</si>
  <si>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</si>
  <si>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</si>
  <si>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</si>
  <si>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</si>
  <si>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</si>
  <si>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</si>
  <si>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</si>
  <si>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</si>
  <si>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</si>
  <si>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</si>
  <si>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</si>
  <si>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</si>
  <si>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</si>
  <si>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</si>
  <si>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</si>
  <si>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</si>
  <si>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</si>
  <si>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</si>
  <si>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</si>
  <si>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</si>
  <si>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</si>
  <si>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</si>
  <si>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</si>
  <si>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</si>
  <si>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</si>
  <si>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</si>
  <si>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</si>
  <si>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</si>
  <si>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</si>
  <si>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</si>
  <si>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</si>
  <si>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</si>
  <si>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</si>
  <si>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</si>
  <si>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</si>
  <si>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</si>
  <si>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</si>
  <si>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</si>
  <si>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</si>
  <si>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</si>
  <si>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</si>
  <si>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</si>
  <si>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</si>
  <si>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</si>
  <si>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</si>
  <si>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</si>
  <si>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</si>
  <si>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</si>
  <si>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</si>
  <si>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</si>
  <si>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</si>
  <si>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</si>
  <si>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</si>
  <si>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</si>
  <si>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</si>
  <si>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</si>
  <si>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</si>
  <si>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</si>
  <si>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</si>
  <si>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</si>
  <si>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</si>
  <si>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</si>
  <si>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</si>
  <si>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</si>
  <si>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</si>
  <si>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</si>
  <si>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</si>
  <si>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</si>
  <si>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</si>
  <si>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</si>
  <si>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</si>
  <si>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</si>
  <si>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</si>
  <si>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</si>
  <si>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</si>
  <si>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</si>
  <si>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</si>
  <si>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</si>
  <si>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</si>
  <si>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</si>
  <si>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</si>
  <si>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</si>
  <si>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</si>
  <si>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</si>
  <si>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</si>
  <si>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</si>
  <si>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</si>
  <si>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</si>
  <si>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</si>
  <si>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</si>
  <si>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</si>
  <si>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</si>
  <si>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</si>
  <si>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</si>
  <si>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</si>
  <si>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</si>
  <si>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</si>
  <si>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</si>
  <si>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</si>
  <si>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</si>
  <si>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</si>
  <si>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</si>
  <si>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</si>
  <si>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</si>
  <si>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</si>
  <si>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</si>
  <si>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</si>
  <si>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</si>
  <si>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</si>
  <si>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</si>
  <si>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</si>
  <si>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</si>
  <si>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</si>
  <si>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</si>
  <si>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</si>
  <si>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</si>
  <si>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</si>
  <si>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</si>
  <si>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</si>
  <si>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</si>
  <si>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</si>
  <si>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</si>
  <si>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</si>
  <si>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</si>
  <si>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</si>
  <si>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</si>
  <si>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</si>
  <si>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</si>
  <si>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</si>
  <si>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</si>
  <si>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</si>
  <si>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</si>
  <si>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</si>
  <si>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</si>
  <si>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</si>
  <si>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</si>
  <si>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</si>
  <si>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</si>
  <si>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</si>
  <si>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</si>
  <si>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</si>
  <si>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</si>
  <si>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</si>
  <si>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</si>
  <si>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</si>
  <si>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</si>
  <si>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</si>
  <si>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</si>
  <si>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</si>
  <si>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</si>
  <si>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</si>
  <si>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</si>
  <si>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</si>
  <si>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</si>
  <si>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</si>
  <si>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</si>
  <si>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</si>
  <si>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</si>
  <si>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</si>
  <si>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</si>
  <si>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</si>
  <si>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</si>
  <si>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</si>
  <si>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</si>
  <si>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</si>
  <si>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</si>
  <si>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</si>
  <si>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</si>
  <si>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</si>
  <si>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</si>
  <si>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</si>
  <si>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</si>
  <si>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</si>
  <si>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</si>
  <si>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</si>
  <si>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</si>
  <si>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</si>
  <si>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</si>
  <si>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</si>
  <si>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</si>
  <si>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</si>
  <si>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</si>
  <si>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</si>
  <si>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</si>
  <si>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</si>
  <si>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</si>
  <si>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</si>
  <si>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</si>
  <si>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</si>
  <si>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</si>
  <si>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</si>
  <si>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</si>
  <si>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</si>
  <si>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</si>
  <si>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</si>
  <si>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</si>
  <si>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</si>
  <si>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</si>
  <si>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</si>
  <si>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</si>
  <si>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</si>
  <si>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</si>
  <si>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</si>
  <si>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</si>
  <si>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</si>
  <si>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</si>
  <si>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</si>
  <si>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</si>
  <si>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</si>
  <si>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</si>
  <si>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</si>
  <si>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</si>
  <si>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</si>
  <si>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</si>
  <si>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</si>
  <si>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</si>
  <si>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</si>
  <si>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</si>
  <si>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</si>
  <si>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</si>
  <si>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</si>
  <si>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</si>
  <si>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</si>
  <si>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</si>
  <si>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</si>
  <si>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</si>
  <si>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</si>
  <si>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</si>
  <si>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</si>
  <si>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</si>
  <si>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</si>
  <si>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</si>
  <si>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</si>
  <si>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</si>
  <si>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</si>
  <si>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</si>
  <si>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</si>
  <si>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</si>
  <si>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</si>
  <si>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</si>
  <si>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</si>
  <si>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</si>
  <si>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</si>
  <si>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</si>
  <si>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</si>
  <si>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</si>
  <si>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</si>
  <si>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</si>
  <si>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</si>
  <si>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</si>
  <si>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</si>
  <si>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</si>
  <si>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</si>
  <si>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</si>
  <si>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</si>
  <si>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</si>
  <si>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</si>
  <si>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</si>
  <si>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</si>
  <si>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</si>
  <si>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</si>
  <si>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</si>
  <si>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</si>
  <si>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</si>
  <si>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</si>
  <si>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</si>
  <si>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</si>
  <si>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</si>
  <si>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</si>
  <si>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</si>
  <si>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</si>
  <si>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</si>
  <si>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</si>
  <si>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</si>
  <si>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</si>
  <si>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</si>
  <si>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</si>
  <si>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</si>
  <si>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</si>
  <si>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</si>
  <si>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</si>
  <si>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</si>
  <si>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</si>
  <si>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</si>
  <si>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</si>
  <si>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</si>
  <si>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</si>
  <si>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</si>
  <si>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</si>
  <si>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</si>
  <si>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</si>
  <si>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</si>
  <si>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</si>
  <si>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</si>
  <si>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</si>
  <si>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</si>
  <si>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</si>
  <si>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</si>
  <si>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</si>
  <si>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</si>
  <si>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</si>
  <si>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</si>
  <si>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</si>
  <si>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</si>
  <si>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</si>
  <si>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</si>
  <si>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</si>
  <si>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</si>
  <si>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</si>
  <si>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</si>
  <si>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</si>
  <si>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</si>
  <si>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</si>
  <si>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</si>
  <si>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</si>
  <si>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</si>
  <si>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</si>
  <si>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</si>
  <si>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</si>
  <si>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</si>
  <si>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</si>
  <si>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</si>
  <si>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</si>
  <si>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</si>
  <si>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</si>
  <si>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</si>
  <si>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</si>
  <si>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</si>
  <si>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</si>
  <si>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</si>
  <si>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</si>
  <si>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</si>
  <si>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</si>
  <si>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</si>
  <si>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</si>
  <si>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</si>
  <si>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</si>
  <si>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</si>
  <si>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</si>
  <si>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</si>
  <si>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</si>
  <si>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</si>
  <si>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</si>
  <si>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</si>
  <si>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</si>
  <si>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</si>
  <si>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</si>
  <si>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</si>
  <si>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</si>
  <si>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</si>
  <si>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</si>
  <si>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</si>
  <si>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</si>
  <si>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</si>
  <si>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</si>
  <si>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</si>
  <si>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</si>
  <si>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</si>
  <si>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</si>
  <si>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</si>
  <si>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</si>
  <si>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</si>
  <si>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</si>
  <si>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</si>
  <si>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</si>
  <si>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</si>
  <si>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</si>
  <si>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</si>
  <si>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</si>
  <si>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</si>
  <si>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</si>
  <si>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</si>
  <si>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</si>
  <si>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</si>
  <si>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</si>
  <si>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</si>
  <si>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</si>
  <si>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</si>
  <si>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</si>
  <si>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</si>
  <si>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</si>
  <si>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</si>
  <si>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</si>
  <si>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</si>
  <si>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</si>
  <si>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</si>
  <si>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</si>
  <si>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</si>
  <si>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</si>
  <si>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</si>
  <si>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</si>
  <si>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</si>
  <si>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</si>
  <si>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</si>
  <si>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</si>
  <si>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</si>
  <si>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</si>
  <si>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</si>
  <si>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</si>
  <si>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</si>
  <si>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</si>
  <si>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</si>
  <si>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</si>
  <si>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</si>
  <si>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</si>
  <si>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</si>
  <si>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</si>
  <si>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</si>
  <si>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</si>
  <si>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</si>
  <si>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</si>
  <si>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</si>
  <si>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</si>
  <si>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</si>
  <si>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</si>
  <si>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</si>
  <si>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</si>
  <si>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</si>
  <si>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</si>
  <si>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</si>
  <si>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</si>
  <si>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</si>
  <si>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</si>
  <si>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</si>
  <si>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</si>
  <si>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</si>
  <si>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</si>
  <si>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</si>
  <si>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</si>
  <si>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</si>
  <si>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</si>
  <si>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</si>
  <si>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</si>
  <si>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</si>
  <si>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</si>
  <si>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</si>
  <si>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</si>
  <si>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</si>
  <si>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</si>
  <si>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</si>
  <si>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</si>
  <si>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</si>
  <si>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</si>
  <si>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</si>
  <si>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</si>
  <si>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</si>
  <si>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</si>
  <si>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</si>
  <si>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</si>
  <si>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</si>
  <si>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</si>
  <si>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</si>
  <si>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</si>
  <si>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</si>
  <si>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</si>
  <si>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</si>
  <si>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</si>
  <si>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</si>
  <si>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</si>
  <si>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</si>
  <si>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</si>
  <si>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</si>
  <si>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</si>
  <si>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</si>
  <si>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</si>
  <si>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</si>
  <si>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</si>
  <si>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</si>
  <si>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</si>
  <si>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</si>
  <si>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</si>
  <si>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</si>
  <si>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</si>
  <si>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</si>
  <si>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</si>
  <si>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</si>
  <si>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</si>
  <si>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</si>
  <si>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</si>
  <si>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</si>
  <si>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</si>
  <si>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</si>
  <si>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</si>
  <si>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</si>
  <si>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</si>
  <si>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</si>
  <si>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</si>
  <si>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</si>
  <si>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</si>
  <si>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</si>
  <si>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</si>
  <si>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</si>
  <si>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</si>
  <si>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</si>
  <si>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</si>
  <si>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</si>
  <si>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</si>
  <si>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</si>
  <si>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</si>
  <si>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</si>
  <si>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</si>
  <si>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</si>
  <si>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</si>
  <si>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</si>
  <si>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</si>
  <si>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</si>
  <si>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</si>
  <si>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</si>
  <si>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</si>
  <si>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</si>
  <si>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</si>
  <si>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</si>
  <si>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</si>
  <si>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</si>
  <si>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</si>
  <si>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</si>
  <si>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</si>
  <si>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</si>
  <si>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</si>
  <si>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</si>
  <si>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</si>
  <si>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</si>
  <si>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</si>
  <si>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</si>
  <si>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</si>
  <si>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</si>
  <si>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</si>
  <si>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</si>
  <si>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</si>
  <si>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</si>
  <si>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</si>
  <si>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</si>
  <si>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</si>
  <si>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</si>
  <si>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</si>
  <si>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</si>
  <si>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</si>
  <si>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</si>
  <si>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</si>
  <si>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</si>
  <si>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</si>
  <si>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</si>
  <si>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</si>
  <si>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</si>
  <si>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</si>
  <si>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</si>
  <si>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</si>
  <si>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</si>
  <si>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</si>
  <si>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</si>
  <si>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</si>
  <si>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</si>
  <si>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</si>
  <si>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</si>
  <si>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</si>
  <si>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</si>
  <si>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</si>
  <si>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</si>
  <si>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</si>
  <si>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</si>
  <si>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</si>
  <si>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</si>
  <si>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</si>
  <si>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</si>
  <si>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</si>
  <si>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</si>
  <si>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</si>
  <si>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</si>
  <si>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</si>
  <si>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</si>
  <si>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</si>
  <si>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</si>
  <si>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</si>
  <si>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</si>
  <si>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</si>
  <si>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</si>
  <si>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</si>
  <si>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</si>
  <si>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</si>
  <si>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</si>
  <si>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</si>
  <si>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</si>
  <si>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</si>
  <si>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</si>
  <si>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</si>
  <si>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</si>
  <si>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</si>
  <si>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</si>
  <si>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</si>
  <si>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</si>
  <si>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</si>
  <si>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</si>
  <si>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</si>
  <si>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</si>
  <si>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</si>
  <si>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</si>
  <si>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</si>
  <si>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</si>
  <si>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</si>
  <si>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</si>
  <si>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</si>
  <si>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</si>
  <si>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</si>
  <si>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</si>
  <si>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</si>
  <si>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</si>
  <si>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</si>
  <si>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</si>
  <si>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</si>
  <si>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</si>
  <si>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</si>
  <si>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</si>
  <si>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</si>
  <si>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</si>
  <si>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</si>
  <si>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</si>
  <si>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</si>
  <si>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</si>
  <si>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</si>
  <si>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</si>
  <si>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</si>
  <si>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</si>
  <si>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</si>
  <si>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</si>
  <si>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</si>
  <si>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</si>
  <si>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</si>
  <si>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</si>
  <si>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</si>
  <si>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</si>
  <si>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</si>
  <si>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</si>
  <si>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</si>
  <si>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</si>
  <si>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</si>
  <si>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</si>
  <si>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</si>
  <si>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</si>
  <si>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</si>
  <si>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</si>
  <si>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</si>
  <si>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</si>
  <si>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</si>
  <si>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</si>
  <si>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</si>
  <si>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</si>
  <si>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</si>
  <si>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</si>
  <si>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</si>
  <si>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</si>
  <si>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</si>
  <si>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</si>
  <si>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</si>
  <si>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</si>
  <si>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</si>
  <si>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</si>
  <si>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</si>
  <si>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</si>
  <si>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</si>
  <si>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</si>
  <si>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</si>
  <si>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</si>
  <si>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</si>
  <si>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</si>
  <si>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</si>
  <si>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</si>
  <si>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</si>
  <si>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</si>
  <si>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</si>
  <si>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</si>
  <si>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</si>
  <si>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</si>
  <si>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</si>
  <si>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</si>
  <si>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</si>
  <si>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</si>
  <si>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</si>
  <si>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</si>
  <si>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</si>
  <si>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</si>
  <si>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</si>
  <si>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</si>
  <si>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</si>
  <si>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</si>
  <si>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</si>
  <si>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</si>
  <si>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</si>
  <si>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</si>
  <si>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</si>
  <si>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</si>
  <si>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</si>
  <si>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</si>
  <si>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</si>
  <si>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</si>
  <si>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</si>
  <si>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</si>
  <si>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</si>
  <si>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</si>
  <si>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</si>
  <si>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</si>
  <si>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</si>
  <si>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</si>
  <si>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</si>
  <si>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</si>
  <si>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</si>
  <si>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</si>
  <si>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</si>
  <si>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</si>
  <si>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</si>
  <si>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</si>
  <si>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</si>
  <si>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</si>
  <si>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</si>
  <si>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</si>
  <si>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</si>
  <si>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</si>
  <si>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</si>
  <si>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</si>
  <si>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</si>
  <si>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</si>
  <si>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</si>
  <si>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</si>
  <si>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</si>
  <si>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</si>
  <si>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</si>
  <si>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</si>
  <si>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</si>
  <si>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</si>
  <si>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</si>
  <si>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</si>
  <si>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</si>
  <si>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</si>
  <si>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</si>
  <si>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</si>
  <si>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</si>
  <si>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</si>
  <si>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</si>
  <si>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</si>
  <si>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</si>
  <si>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</si>
  <si>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</si>
  <si>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</si>
  <si>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</si>
  <si>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</si>
  <si>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</si>
  <si>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</si>
  <si>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</si>
  <si>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</si>
  <si>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</si>
  <si>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</si>
  <si>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</si>
  <si>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</si>
  <si>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</si>
  <si>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</si>
  <si>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</si>
  <si>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</si>
  <si>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</si>
  <si>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</si>
  <si>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</si>
  <si>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</si>
  <si>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</si>
  <si>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</si>
  <si>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</si>
  <si>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</si>
  <si>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</si>
  <si>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</si>
  <si>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</si>
  <si>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</si>
  <si>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</si>
  <si>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</si>
  <si>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</si>
  <si>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</si>
  <si>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</si>
  <si>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</si>
  <si>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</si>
  <si>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</si>
  <si>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</si>
  <si>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</si>
  <si>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</si>
  <si>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</si>
  <si>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</si>
  <si>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</si>
  <si>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</si>
  <si>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</si>
  <si>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</si>
  <si>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</si>
  <si>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</si>
  <si>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</si>
  <si>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</si>
  <si>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</si>
  <si>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</si>
  <si>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</si>
  <si>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</si>
  <si>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</si>
  <si>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</si>
  <si>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</si>
  <si>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</si>
  <si>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</si>
  <si>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</si>
  <si>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</si>
  <si>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</si>
  <si>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</si>
  <si>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</si>
  <si>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</si>
  <si>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</si>
  <si>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</si>
  <si>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</si>
  <si>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</si>
  <si>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</si>
  <si>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</si>
  <si>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</si>
  <si>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</si>
  <si>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</si>
  <si>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</si>
  <si>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</si>
  <si>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</si>
  <si>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</si>
  <si>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</si>
  <si>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</si>
  <si>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</si>
  <si>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</si>
  <si>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</si>
  <si>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</si>
  <si>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</si>
  <si>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</si>
  <si>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</si>
  <si>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</si>
  <si>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</si>
  <si>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</si>
  <si>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</si>
  <si>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</si>
  <si>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</si>
  <si>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</si>
  <si>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</si>
  <si>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</si>
  <si>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</si>
  <si>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</si>
  <si>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</si>
  <si>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</si>
  <si>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</si>
  <si>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</si>
  <si>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</si>
  <si>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</si>
  <si>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</si>
  <si>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</si>
  <si>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</si>
  <si>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</si>
  <si>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</si>
  <si>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</si>
  <si>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</si>
  <si>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</si>
  <si>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</si>
  <si>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</si>
  <si>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</si>
  <si>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</si>
  <si>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</si>
  <si>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</si>
  <si>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</si>
  <si>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</si>
  <si>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</si>
  <si>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</si>
  <si>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</si>
  <si>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</si>
  <si>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</si>
  <si>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</si>
  <si>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</si>
  <si>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</si>
  <si>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</si>
  <si>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</si>
  <si>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</si>
  <si>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</si>
  <si>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</si>
  <si>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</si>
  <si>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</si>
  <si>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</si>
  <si>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</si>
  <si>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</si>
  <si>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</si>
  <si>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</si>
  <si>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</si>
  <si>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</si>
  <si>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</si>
  <si>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</si>
  <si>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</si>
  <si>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</si>
  <si>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</si>
  <si>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</si>
  <si>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</si>
  <si>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</si>
  <si>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</si>
  <si>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</si>
  <si>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</si>
  <si>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</si>
  <si>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</si>
  <si>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</si>
  <si>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</si>
  <si>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</si>
  <si>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</si>
  <si>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</si>
  <si>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</si>
  <si>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</si>
  <si>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</si>
  <si>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</si>
  <si>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</si>
  <si>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</si>
  <si>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</si>
  <si>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</si>
  <si>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</si>
  <si>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</si>
  <si>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</si>
  <si>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</si>
  <si>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</si>
  <si>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</si>
  <si>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</si>
  <si>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</si>
  <si>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</si>
  <si>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</si>
  <si>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</si>
  <si>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</si>
  <si>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</si>
  <si>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</si>
  <si>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</si>
  <si>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</si>
  <si>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</si>
  <si>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</si>
  <si>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</si>
  <si>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</si>
  <si>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</si>
  <si>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</si>
  <si>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</si>
  <si>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</si>
  <si>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</si>
  <si>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</si>
  <si>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</si>
  <si>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</si>
  <si>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</si>
  <si>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</si>
  <si>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</si>
  <si>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</si>
  <si>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</si>
  <si>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</si>
  <si>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</si>
  <si>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</si>
  <si>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</si>
  <si>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</si>
  <si>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</si>
  <si>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</si>
  <si>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</si>
  <si>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</si>
  <si>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</si>
  <si>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</si>
  <si>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</si>
  <si>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</si>
  <si>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</si>
  <si>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</si>
  <si>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</si>
  <si>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</si>
  <si>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</si>
  <si>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</si>
  <si>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</si>
  <si>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</si>
  <si>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</si>
  <si>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</si>
  <si>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</si>
  <si>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</si>
  <si>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</si>
  <si>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</si>
  <si>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</si>
  <si>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</si>
  <si>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</si>
  <si>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</si>
  <si>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</si>
  <si>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</si>
  <si>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</si>
  <si>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</si>
  <si>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</si>
  <si>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</si>
  <si>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</si>
  <si>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</si>
  <si>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</si>
  <si>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</si>
  <si>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</si>
  <si>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</si>
  <si>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</si>
  <si>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</si>
  <si>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</si>
  <si>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</si>
  <si>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</si>
  <si>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</si>
  <si>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</si>
  <si>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</si>
  <si>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</si>
  <si>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</si>
  <si>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</si>
  <si>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</si>
  <si>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</si>
  <si>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</si>
  <si>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</si>
  <si>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</si>
  <si>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</si>
  <si>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</si>
  <si>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</si>
  <si>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</si>
  <si>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</si>
  <si>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</si>
  <si>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</si>
  <si>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</si>
  <si>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</si>
  <si>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</si>
  <si>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</si>
  <si>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</si>
  <si>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</si>
  <si>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</si>
  <si>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</si>
  <si>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</si>
  <si>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</si>
  <si>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</si>
  <si>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</si>
  <si>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</si>
  <si>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</si>
  <si>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</si>
  <si>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</si>
  <si>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</si>
  <si>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</si>
  <si>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</si>
  <si>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</si>
  <si>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</si>
  <si>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</si>
  <si>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</si>
  <si>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</si>
  <si>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</si>
  <si>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</si>
  <si>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</si>
  <si>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</si>
  <si>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</si>
  <si>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</si>
  <si>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</si>
  <si>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</si>
  <si>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</si>
  <si>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</si>
  <si>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</si>
  <si>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</si>
  <si>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</si>
  <si>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</si>
  <si>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</si>
  <si>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</si>
  <si>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</si>
  <si>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</si>
  <si>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</si>
  <si>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</si>
  <si>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</si>
  <si>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</si>
  <si>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</si>
  <si>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</si>
  <si>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</si>
  <si>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</si>
  <si>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</si>
  <si>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</si>
  <si>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</si>
  <si>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</si>
  <si>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</si>
  <si>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</si>
  <si>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</si>
  <si>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</si>
  <si>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</si>
  <si>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</si>
  <si>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</si>
  <si>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</si>
  <si>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</si>
  <si>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</si>
  <si>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</si>
  <si>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</si>
  <si>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</si>
  <si>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</si>
  <si>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</si>
  <si>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</si>
  <si>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</si>
  <si>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</si>
  <si>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</si>
  <si>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</si>
  <si>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</si>
  <si>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</si>
  <si>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</si>
  <si>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</si>
  <si>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</si>
  <si>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</si>
  <si>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</si>
  <si>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</si>
  <si>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</si>
  <si>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</si>
  <si>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</si>
  <si>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</si>
  <si>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</si>
  <si>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</si>
  <si>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</si>
  <si>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</si>
  <si>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</si>
  <si>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</si>
  <si>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</si>
  <si>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</si>
  <si>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</si>
  <si>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</si>
  <si>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</si>
  <si>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</si>
  <si>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</si>
  <si>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</si>
  <si>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</si>
  <si>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</si>
  <si>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</si>
  <si>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</si>
  <si>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</si>
  <si>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</si>
  <si>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</si>
  <si>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</si>
  <si>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</si>
  <si>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</si>
  <si>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</si>
  <si>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</si>
  <si>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</si>
  <si>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</si>
  <si>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</si>
  <si>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</si>
  <si>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</si>
  <si>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</si>
  <si>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</si>
  <si>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</si>
  <si>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</si>
  <si>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</si>
  <si>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</si>
  <si>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</si>
  <si>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</si>
  <si>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</si>
  <si>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</si>
  <si>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</si>
  <si>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</si>
  <si>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</si>
  <si>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</si>
  <si>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</si>
  <si>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</si>
  <si>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</si>
  <si>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</si>
  <si>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</si>
  <si>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</si>
  <si>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</si>
  <si>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</si>
  <si>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</si>
  <si>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</si>
  <si>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</si>
  <si>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</si>
  <si>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</si>
  <si>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</si>
  <si>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</si>
  <si>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</si>
  <si>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</si>
  <si>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</si>
  <si>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</si>
  <si>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</si>
  <si>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</si>
  <si>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</si>
  <si>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</si>
  <si>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</si>
  <si>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</si>
  <si>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</si>
  <si>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</si>
  <si>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</si>
  <si>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</si>
  <si>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</si>
  <si>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</si>
  <si>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</si>
  <si>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</si>
  <si>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</si>
  <si>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</si>
  <si>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</si>
  <si>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</si>
  <si>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</si>
  <si>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</si>
  <si>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</si>
  <si>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</si>
  <si>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</si>
  <si>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</si>
  <si>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</si>
  <si>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</si>
  <si>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</si>
  <si>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</si>
  <si>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</si>
  <si>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</si>
  <si>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</si>
  <si>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</si>
  <si>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</si>
  <si>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</si>
  <si>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</si>
  <si>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</si>
  <si>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</si>
  <si>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</si>
  <si>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</si>
  <si>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</si>
  <si>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</si>
  <si>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</si>
  <si>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</si>
  <si>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</si>
  <si>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</si>
  <si>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</si>
  <si>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</si>
  <si>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</si>
  <si>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</si>
  <si>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</si>
  <si>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</si>
  <si>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</si>
  <si>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</si>
  <si>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</si>
  <si>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</si>
  <si>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</si>
  <si>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</si>
  <si>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</si>
  <si>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</si>
  <si>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</si>
  <si>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</si>
  <si>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</si>
  <si>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</si>
  <si>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</si>
  <si>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</si>
  <si>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</si>
  <si>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</si>
  <si>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</si>
  <si>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</si>
  <si>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</si>
  <si>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</si>
  <si>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</si>
  <si>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</si>
  <si>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</si>
  <si>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</si>
  <si>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</si>
  <si>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</si>
  <si>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</si>
  <si>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</si>
  <si>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</si>
  <si>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</si>
  <si>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</si>
  <si>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</si>
  <si>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</si>
  <si>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</si>
  <si>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</si>
  <si>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</si>
  <si>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</si>
  <si>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</si>
  <si>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</si>
  <si>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</si>
  <si>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</si>
  <si>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</si>
  <si>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</si>
  <si>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</si>
  <si>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</si>
  <si>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</si>
  <si>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</si>
  <si>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</si>
  <si>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</si>
  <si>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</si>
  <si>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</si>
  <si>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</si>
  <si>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</si>
  <si>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</si>
  <si>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</si>
  <si>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</si>
  <si>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</si>
  <si>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</si>
  <si>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</si>
  <si>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</si>
  <si>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</si>
  <si>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</si>
  <si>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</si>
  <si>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</si>
  <si>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</si>
  <si>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</si>
  <si>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</si>
  <si>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</si>
  <si>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</si>
  <si>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</si>
  <si>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</si>
  <si>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</si>
  <si>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</si>
  <si>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</si>
  <si>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</si>
  <si>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</si>
  <si>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</si>
  <si>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</si>
  <si>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</si>
  <si>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</si>
  <si>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</si>
  <si>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</si>
  <si>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</si>
  <si>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</si>
  <si>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</si>
  <si>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</si>
  <si>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</si>
  <si>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</si>
  <si>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</si>
  <si>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</si>
  <si>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</si>
  <si>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</si>
  <si>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</si>
  <si>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</si>
  <si>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</si>
  <si>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</si>
  <si>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</si>
  <si>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</si>
  <si>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</si>
  <si>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</si>
  <si>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</si>
  <si>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</si>
  <si>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</si>
  <si>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</si>
  <si>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</si>
  <si>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</si>
  <si>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</si>
  <si>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</si>
  <si>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</si>
  <si>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</si>
  <si>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</si>
  <si>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</si>
  <si>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</si>
  <si>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</si>
  <si>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</si>
  <si>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</si>
  <si>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</si>
  <si>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</si>
  <si>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</si>
  <si>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</si>
  <si>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</si>
  <si>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</si>
  <si>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</si>
  <si>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</si>
  <si>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</si>
  <si>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</si>
  <si>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</si>
  <si>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</si>
  <si>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</si>
  <si>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</si>
  <si>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</si>
  <si>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</si>
  <si>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</si>
  <si>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</si>
  <si>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</si>
  <si>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</si>
  <si>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</si>
  <si>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</si>
  <si>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</si>
  <si>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</si>
  <si>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</si>
  <si>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</si>
  <si>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</si>
  <si>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</si>
  <si>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</si>
  <si>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</si>
  <si>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</si>
  <si>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</si>
  <si>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</si>
  <si>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</si>
  <si>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</si>
  <si>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</si>
  <si>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</si>
  <si>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</si>
  <si>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</si>
  <si>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</si>
  <si>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</si>
  <si>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</si>
  <si>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</si>
  <si>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</si>
  <si>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</si>
  <si>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</si>
  <si>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</si>
  <si>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</si>
  <si>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</si>
  <si>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</si>
  <si>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</si>
  <si>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</si>
  <si>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</si>
  <si>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</si>
  <si>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</si>
  <si>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</si>
  <si>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</si>
  <si>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</si>
  <si>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</si>
  <si>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</si>
  <si>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</si>
  <si>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</si>
  <si>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</si>
  <si>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</si>
  <si>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</si>
  <si>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</si>
  <si>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</si>
  <si>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</si>
  <si>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</si>
  <si>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</si>
  <si>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</si>
  <si>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</si>
  <si>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</si>
  <si>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</si>
  <si>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</si>
  <si>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</si>
  <si>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</si>
  <si>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</si>
  <si>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</si>
  <si>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</si>
  <si>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</si>
  <si>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</si>
  <si>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</si>
  <si>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</si>
  <si>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</si>
  <si>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</si>
  <si>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</si>
  <si>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</si>
  <si>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</si>
  <si>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</si>
  <si>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</si>
  <si>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</si>
  <si>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</si>
  <si>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</si>
  <si>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</si>
  <si>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</si>
  <si>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</si>
  <si>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</si>
  <si>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</si>
  <si>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</si>
  <si>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</si>
  <si>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</si>
  <si>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</si>
  <si>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</si>
  <si>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</si>
  <si>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</si>
  <si>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</si>
  <si>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</si>
  <si>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</si>
  <si>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</si>
  <si>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</si>
  <si>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</si>
  <si>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</si>
  <si>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</si>
  <si>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</si>
  <si>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</si>
  <si>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</si>
  <si>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</si>
  <si>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</si>
  <si>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</si>
  <si>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</si>
  <si>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</si>
  <si>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</si>
  <si>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</si>
  <si>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</si>
  <si>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</si>
  <si>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</si>
  <si>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</si>
  <si>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</si>
  <si>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</si>
  <si>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</si>
  <si>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</si>
  <si>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</si>
  <si>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</si>
  <si>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</si>
  <si>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</si>
  <si>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</si>
  <si>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</si>
  <si>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</si>
  <si>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</si>
  <si>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</si>
  <si>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</si>
  <si>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</si>
  <si>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</si>
  <si>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</si>
  <si>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</si>
  <si>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</si>
  <si>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</si>
  <si>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</si>
  <si>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</si>
  <si>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</si>
  <si>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</si>
  <si>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</si>
  <si>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</si>
  <si>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</si>
  <si>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</si>
  <si>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</si>
  <si>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</si>
  <si>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</si>
  <si>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</si>
  <si>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</si>
  <si>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</si>
  <si>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</si>
  <si>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</si>
  <si>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</si>
  <si>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</si>
  <si>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</si>
  <si>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</si>
  <si>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</si>
  <si>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</si>
  <si>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</si>
  <si>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</si>
  <si>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</si>
  <si>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</si>
  <si>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</si>
  <si>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</si>
  <si>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</si>
  <si>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</si>
  <si>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</si>
  <si>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</si>
  <si>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</si>
  <si>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</si>
  <si>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</si>
  <si>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</si>
  <si>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</si>
  <si>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</si>
  <si>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</si>
  <si>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</si>
  <si>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</si>
  <si>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</si>
  <si>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</si>
  <si>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</si>
  <si>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</si>
  <si>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</si>
  <si>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</si>
  <si>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</si>
  <si>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</si>
  <si>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</si>
  <si>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</si>
  <si>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</si>
  <si>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</si>
  <si>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</si>
  <si>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</si>
  <si>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</si>
  <si>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</si>
  <si>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</si>
  <si>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</si>
  <si>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</si>
  <si>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</si>
  <si>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</si>
  <si>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</si>
  <si>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</si>
  <si>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</si>
  <si>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</si>
  <si>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</si>
  <si>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</si>
  <si>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</si>
  <si>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</si>
  <si>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</si>
  <si>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</si>
  <si>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</si>
  <si>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</si>
  <si>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</si>
  <si>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</si>
  <si>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</si>
  <si>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</si>
  <si>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</si>
  <si>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</si>
  <si>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</si>
  <si>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</si>
  <si>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</si>
  <si>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</si>
  <si>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</si>
  <si>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</si>
  <si>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</si>
  <si>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</si>
  <si>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</si>
  <si>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</si>
  <si>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</si>
  <si>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</si>
  <si>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</si>
  <si>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</si>
  <si>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</si>
  <si>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</si>
  <si>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</si>
  <si>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</si>
  <si>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</si>
  <si>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</si>
  <si>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</si>
  <si>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</si>
  <si>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</si>
  <si>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</si>
  <si>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</si>
  <si>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</si>
  <si>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</si>
  <si>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</si>
  <si>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</si>
  <si>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</si>
  <si>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</si>
  <si>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</si>
  <si>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</si>
  <si>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</si>
  <si>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</si>
  <si>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</si>
  <si>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</si>
  <si>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</si>
  <si>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</si>
  <si>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</si>
  <si>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</si>
  <si>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</si>
  <si>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</si>
  <si>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</si>
  <si>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</si>
  <si>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</si>
  <si>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</si>
  <si>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</si>
  <si>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</si>
  <si>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</si>
  <si>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</si>
  <si>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</si>
  <si>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</si>
  <si>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</si>
  <si>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</si>
  <si>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</si>
  <si>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</si>
  <si>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</si>
  <si>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</si>
  <si>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</si>
  <si>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</si>
  <si>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</si>
  <si>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</si>
  <si>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</si>
  <si>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</si>
  <si>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</si>
  <si>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</si>
  <si>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</si>
  <si>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</si>
  <si>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</si>
  <si>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</si>
  <si>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</si>
  <si>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</si>
  <si>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</si>
  <si>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</si>
  <si>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</si>
  <si>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</si>
  <si>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</si>
  <si>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</si>
  <si>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</si>
  <si>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</si>
  <si>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</si>
  <si>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</si>
  <si>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</si>
  <si>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</si>
  <si>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</si>
  <si>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</si>
  <si>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</si>
  <si>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</si>
  <si>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</si>
  <si>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</si>
  <si>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</si>
  <si>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</si>
  <si>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</si>
  <si>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</si>
  <si>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</si>
  <si>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</si>
  <si>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</si>
  <si>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</si>
  <si>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</si>
  <si>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</si>
  <si>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</si>
  <si>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</si>
  <si>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</si>
  <si>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</si>
  <si>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</si>
  <si>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</si>
  <si>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</si>
  <si>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</si>
  <si>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</si>
  <si>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</si>
  <si>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</si>
  <si>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</si>
  <si>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</si>
  <si>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</si>
  <si>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</si>
  <si>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</si>
  <si>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</si>
  <si>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</si>
  <si>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</si>
  <si>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</si>
  <si>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</si>
  <si>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</si>
  <si>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</si>
  <si>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</si>
  <si>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</si>
  <si>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</si>
  <si>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</si>
  <si>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</si>
  <si>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</si>
  <si>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</si>
  <si>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</si>
  <si>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</si>
  <si>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</si>
  <si>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</si>
  <si>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</si>
  <si>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</si>
  <si>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</si>
  <si>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</si>
  <si>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</si>
  <si>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</si>
  <si>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</si>
  <si>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</si>
  <si>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</si>
  <si>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</si>
  <si>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</si>
  <si>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</si>
  <si>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</si>
  <si>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</si>
  <si>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</si>
  <si>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</si>
  <si>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</si>
  <si>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</si>
  <si>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</si>
  <si>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</si>
  <si>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</si>
  <si>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</si>
  <si>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</si>
  <si>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</si>
  <si>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</si>
  <si>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</si>
  <si>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</si>
  <si>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</si>
  <si>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</si>
  <si>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</si>
  <si>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</si>
  <si>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</si>
  <si>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</si>
  <si>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</si>
  <si>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</si>
  <si>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</si>
  <si>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</si>
  <si>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</si>
  <si>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</si>
  <si>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</si>
  <si>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</si>
  <si>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</si>
  <si>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</si>
  <si>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</si>
  <si>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</si>
  <si>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</si>
  <si>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</si>
  <si>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</si>
  <si>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</si>
  <si>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</si>
  <si>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</si>
  <si>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</si>
  <si>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</si>
  <si>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</si>
  <si>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</si>
  <si>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</si>
  <si>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</si>
  <si>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</si>
  <si>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</si>
  <si>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</si>
  <si>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</si>
  <si>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</si>
  <si>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</si>
  <si>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</si>
  <si>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</si>
  <si>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</si>
  <si>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</si>
  <si>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</si>
  <si>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</si>
  <si>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</si>
  <si>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</si>
  <si>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</si>
  <si>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</si>
  <si>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</si>
  <si>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</si>
  <si>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</si>
  <si>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</si>
  <si>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</si>
  <si>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</si>
  <si>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</si>
  <si>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</si>
  <si>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</si>
  <si>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</si>
  <si>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</si>
  <si>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</si>
  <si>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</si>
  <si>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</si>
  <si>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</si>
  <si>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</si>
  <si>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</si>
  <si>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</si>
  <si>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</si>
  <si>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</si>
  <si>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</si>
  <si>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</si>
  <si>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</si>
  <si>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</si>
  <si>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</si>
  <si>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</si>
  <si>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</si>
  <si>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</si>
  <si>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</si>
  <si>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</si>
  <si>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</si>
  <si>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</si>
  <si>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</si>
  <si>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</si>
  <si>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</si>
  <si>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</si>
  <si>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</si>
  <si>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</si>
  <si>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</si>
  <si>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</si>
  <si>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</si>
  <si>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</si>
  <si>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</si>
  <si>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</si>
  <si>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</si>
  <si>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</si>
  <si>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</si>
  <si>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</si>
  <si>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</si>
  <si>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</si>
  <si>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</si>
  <si>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</si>
  <si>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</si>
  <si>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</si>
  <si>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</si>
  <si>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</si>
  <si>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</si>
  <si>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</si>
  <si>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</si>
  <si>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</si>
  <si>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</si>
  <si>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</si>
  <si>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</si>
  <si>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</si>
  <si>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</si>
  <si>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</si>
  <si>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</si>
  <si>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</si>
  <si>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</si>
  <si>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</si>
  <si>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</si>
  <si>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</si>
  <si>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</si>
  <si>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</si>
  <si>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</si>
  <si>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</si>
  <si>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</si>
  <si>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</si>
  <si>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</si>
  <si>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</si>
  <si>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</si>
  <si>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</si>
  <si>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</si>
  <si>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</si>
  <si>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</si>
  <si>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</si>
  <si>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</si>
  <si>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</si>
  <si>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</si>
  <si>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</si>
  <si>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</si>
  <si>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</si>
  <si>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</si>
  <si>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</si>
  <si>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</si>
  <si>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</si>
  <si>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</si>
  <si>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</si>
  <si>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</si>
  <si>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</si>
  <si>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</si>
  <si>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</si>
  <si>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</si>
  <si>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</si>
  <si>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</si>
  <si>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</si>
  <si>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</si>
  <si>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</si>
  <si>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</si>
  <si>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</si>
  <si>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</si>
  <si>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</si>
  <si>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</si>
  <si>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</si>
  <si>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</si>
  <si>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</si>
  <si>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</si>
  <si>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</si>
  <si>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</si>
  <si>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</si>
  <si>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</si>
  <si>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</si>
  <si>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</si>
  <si>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</si>
  <si>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</si>
  <si>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</si>
  <si>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</si>
  <si>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</si>
  <si>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</si>
  <si>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</si>
  <si>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</si>
  <si>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</si>
  <si>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</si>
  <si>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</si>
  <si>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</si>
  <si>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</si>
  <si>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</si>
  <si>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</si>
  <si>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</si>
  <si>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</si>
  <si>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</si>
  <si>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</si>
  <si>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</si>
  <si>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</si>
  <si>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</si>
  <si>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</si>
  <si>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</si>
  <si>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</si>
  <si>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</si>
  <si>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</si>
  <si>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</si>
  <si>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</si>
  <si>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</si>
  <si>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</si>
  <si>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</si>
  <si>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</si>
  <si>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</si>
  <si>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</si>
  <si>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</si>
  <si>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</si>
  <si>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</si>
  <si>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</si>
  <si>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</si>
  <si>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</si>
  <si>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</si>
  <si>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</si>
  <si>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</si>
  <si>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</si>
  <si>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</si>
  <si>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</si>
  <si>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</si>
  <si>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</si>
  <si>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</si>
  <si>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</si>
  <si>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</si>
  <si>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</si>
  <si>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</si>
  <si>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</si>
  <si>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</si>
  <si>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</si>
  <si>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</si>
  <si>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</si>
  <si>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</si>
  <si>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</si>
  <si>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</si>
  <si>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</si>
  <si>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</si>
  <si>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</si>
  <si>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</si>
  <si>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</si>
  <si>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</si>
  <si>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</si>
  <si>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</si>
  <si>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</si>
  <si>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</si>
  <si>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</si>
  <si>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</si>
  <si>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</si>
  <si>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</si>
  <si>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</si>
  <si>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</si>
  <si>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</si>
  <si>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</si>
  <si>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</si>
  <si>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</si>
  <si>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</si>
  <si>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</si>
  <si>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</si>
  <si>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</si>
  <si>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</si>
  <si>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</si>
  <si>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</si>
  <si>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</si>
  <si>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</si>
  <si>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</si>
  <si>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</si>
  <si>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</si>
  <si>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</si>
  <si>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</si>
  <si>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</si>
  <si>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</si>
  <si>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</si>
  <si>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</si>
  <si>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</si>
  <si>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</si>
  <si>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</si>
  <si>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</si>
  <si>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</si>
  <si>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</si>
  <si>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</si>
  <si>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</si>
  <si>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</si>
  <si>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</si>
  <si>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</si>
  <si>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</si>
  <si>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</si>
  <si>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</si>
  <si>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</si>
  <si>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</si>
  <si>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</si>
  <si>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</si>
  <si>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</si>
  <si>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</si>
  <si>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</si>
  <si>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</si>
  <si>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</si>
  <si>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</si>
  <si>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</si>
  <si>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</si>
  <si>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</si>
  <si>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</si>
  <si>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</si>
  <si>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</si>
  <si>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</si>
  <si>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</si>
  <si>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</si>
  <si>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</si>
  <si>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</si>
  <si>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</si>
  <si>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</si>
  <si>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</si>
  <si>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</si>
  <si>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</si>
  <si>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</si>
  <si>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</si>
  <si>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</si>
  <si>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</si>
  <si>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</si>
  <si>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</si>
  <si>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</si>
  <si>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</si>
  <si>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</si>
  <si>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</si>
  <si>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</si>
  <si>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</si>
  <si>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</si>
  <si>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</si>
  <si>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</si>
  <si>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</si>
  <si>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</si>
  <si>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</si>
  <si>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</si>
  <si>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</si>
  <si>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</si>
  <si>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</si>
  <si>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</si>
  <si>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</si>
  <si>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</si>
  <si>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</si>
  <si>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</si>
  <si>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</si>
  <si>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</si>
  <si>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</si>
  <si>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</si>
  <si>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</si>
  <si>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</si>
  <si>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</si>
  <si>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</si>
  <si>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</si>
  <si>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</si>
  <si>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</si>
  <si>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</si>
  <si>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</si>
  <si>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</si>
  <si>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</si>
  <si>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</si>
  <si>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</si>
  <si>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</si>
  <si>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</si>
  <si>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</si>
  <si>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</si>
  <si>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</si>
  <si>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</si>
  <si>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</si>
  <si>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</si>
  <si>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</si>
  <si>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</si>
  <si>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</si>
  <si>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</si>
  <si>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</si>
  <si>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</si>
  <si>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</si>
  <si>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</si>
  <si>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</si>
  <si>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</si>
  <si>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</si>
  <si>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</si>
  <si>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</si>
  <si>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</si>
  <si>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</si>
  <si>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</si>
  <si>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</si>
  <si>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</si>
  <si>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</si>
  <si>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</si>
  <si>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</si>
  <si>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</si>
  <si>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</si>
  <si>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</si>
  <si>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</si>
  <si>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</si>
  <si>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</si>
  <si>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</si>
  <si>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</si>
  <si>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</si>
  <si>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</si>
  <si>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</si>
  <si>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</si>
  <si>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</si>
  <si>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</si>
  <si>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</si>
  <si>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</si>
  <si>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</si>
  <si>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</si>
  <si>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</si>
  <si>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</si>
  <si>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</si>
  <si>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</si>
  <si>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</si>
  <si>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</si>
  <si>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</si>
  <si>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</si>
  <si>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</si>
  <si>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</si>
  <si>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</si>
  <si>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</si>
  <si>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</si>
  <si>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</si>
  <si>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</si>
  <si>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</si>
  <si>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</si>
  <si>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</si>
  <si>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</si>
  <si>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</si>
  <si>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</si>
  <si>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</si>
  <si>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</si>
  <si>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</si>
  <si>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</si>
  <si>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</si>
  <si>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</si>
  <si>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</si>
  <si>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</si>
  <si>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</si>
  <si>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</si>
  <si>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</si>
  <si>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</si>
  <si>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</si>
  <si>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</si>
  <si>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</si>
  <si>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</si>
  <si>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</si>
  <si>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</si>
  <si>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</si>
  <si>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</si>
  <si>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</si>
  <si>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</si>
  <si>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</si>
  <si>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</si>
  <si>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</si>
  <si>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</si>
  <si>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</si>
  <si>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</si>
  <si>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</si>
  <si>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</si>
  <si>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</si>
  <si>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</si>
  <si>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</si>
  <si>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</si>
  <si>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</si>
  <si>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</si>
  <si>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</si>
  <si>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</si>
  <si>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</si>
  <si>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</si>
  <si>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</si>
  <si>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</si>
  <si>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</si>
  <si>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</si>
  <si>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</si>
  <si>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</si>
  <si>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</si>
  <si>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</si>
  <si>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</si>
  <si>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</si>
  <si>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</si>
  <si>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</si>
  <si>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</si>
  <si>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</si>
  <si>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</si>
  <si>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</si>
  <si>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</si>
  <si>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</si>
  <si>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</si>
  <si>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</si>
  <si>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</si>
  <si>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</si>
  <si>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</si>
  <si>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</si>
  <si>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</si>
  <si>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</si>
  <si>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</si>
  <si>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</si>
  <si>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</si>
  <si>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</si>
  <si>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</si>
  <si>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</si>
  <si>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</si>
  <si>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</si>
  <si>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</si>
  <si>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</si>
  <si>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</si>
  <si>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</si>
  <si>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</si>
  <si>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</si>
  <si>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</si>
  <si>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</si>
  <si>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</si>
  <si>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</si>
  <si>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</si>
  <si>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</si>
  <si>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</si>
  <si>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</si>
  <si>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</si>
  <si>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</si>
  <si>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</si>
  <si>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</si>
  <si>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</si>
  <si>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</si>
  <si>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</si>
  <si>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</si>
  <si>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</si>
  <si>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</si>
  <si>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</si>
  <si>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</si>
  <si>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</si>
  <si>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</si>
  <si>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</si>
  <si>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</si>
  <si>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</si>
  <si>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</si>
  <si>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</si>
  <si>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</si>
  <si>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</si>
  <si>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</si>
  <si>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</si>
  <si>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</si>
  <si>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</si>
  <si>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</si>
  <si>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</si>
  <si>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</si>
  <si>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</si>
  <si>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</si>
  <si>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</si>
  <si>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</si>
  <si>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</si>
  <si>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</si>
  <si>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</si>
  <si>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</si>
  <si>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</si>
  <si>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</si>
  <si>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</si>
  <si>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</si>
  <si>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</si>
  <si>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</si>
  <si>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</si>
  <si>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</si>
  <si>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</si>
  <si>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</si>
  <si>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</si>
  <si>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</si>
  <si>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</si>
  <si>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</si>
  <si>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</si>
  <si>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</si>
  <si>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</si>
  <si>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</si>
  <si>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</si>
  <si>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</si>
  <si>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</si>
  <si>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</si>
  <si>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</si>
  <si>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</si>
  <si>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</si>
  <si>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</si>
  <si>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</si>
  <si>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</si>
  <si>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</si>
  <si>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</si>
  <si>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</si>
  <si>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</si>
  <si>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</si>
  <si>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</si>
  <si>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</si>
  <si>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</si>
  <si>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</si>
  <si>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</si>
  <si>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</si>
  <si>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</si>
  <si>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</si>
  <si>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</si>
  <si>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</si>
  <si>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</si>
  <si>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</si>
  <si>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</si>
  <si>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</si>
  <si>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</si>
  <si>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</si>
  <si>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</si>
  <si>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</si>
  <si>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</si>
  <si>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</si>
  <si>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</si>
  <si>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</si>
  <si>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</si>
  <si>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</si>
  <si>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</si>
  <si>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</si>
  <si>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</si>
  <si>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</si>
  <si>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</si>
  <si>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</si>
  <si>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</si>
  <si>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</si>
  <si>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</si>
  <si>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</si>
  <si>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</si>
  <si>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</si>
  <si>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</si>
  <si>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</si>
  <si>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</si>
  <si>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</si>
  <si>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</si>
  <si>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</si>
  <si>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</si>
  <si>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</si>
  <si>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</si>
  <si>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</si>
  <si>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</si>
  <si>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</si>
  <si>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</si>
  <si>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</si>
  <si>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</si>
  <si>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</si>
  <si>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</si>
  <si>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</si>
  <si>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</si>
  <si>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</si>
  <si>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</si>
  <si>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</si>
  <si>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</si>
  <si>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</si>
  <si>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</si>
  <si>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</si>
  <si>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</si>
  <si>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</si>
  <si>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</si>
  <si>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</si>
  <si>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</si>
  <si>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</si>
  <si>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</si>
  <si>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</si>
  <si>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</si>
  <si>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</si>
  <si>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</si>
  <si>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</si>
  <si>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</si>
  <si>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</si>
  <si>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</si>
  <si>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</si>
  <si>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</si>
  <si>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</si>
  <si>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</si>
  <si>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</si>
  <si>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</si>
  <si>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</si>
  <si>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</si>
  <si>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</si>
  <si>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</si>
  <si>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</si>
  <si>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</si>
  <si>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</si>
  <si>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</si>
  <si>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</si>
  <si>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</si>
  <si>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</si>
  <si>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</si>
  <si>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</si>
  <si>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</si>
  <si>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</si>
  <si>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</si>
  <si>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</si>
  <si>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</si>
  <si>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</si>
  <si>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</si>
  <si>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</si>
  <si>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</si>
  <si>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</si>
  <si>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</si>
  <si>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</si>
  <si>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</si>
  <si>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</si>
  <si>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</si>
  <si>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</si>
  <si>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</si>
  <si>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</si>
  <si>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</si>
  <si>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</si>
  <si>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</si>
  <si>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</si>
  <si>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</si>
  <si>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</si>
  <si>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</si>
  <si>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</si>
  <si>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</si>
  <si>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</si>
  <si>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</si>
  <si>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</si>
  <si>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</si>
  <si>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</si>
  <si>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</si>
  <si>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</si>
  <si>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</si>
  <si>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</si>
  <si>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</si>
  <si>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</si>
  <si>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</si>
  <si>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</si>
  <si>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</si>
  <si>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</si>
  <si>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</si>
  <si>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</si>
  <si>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</si>
  <si>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</si>
  <si>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</si>
  <si>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</si>
  <si>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</si>
  <si>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</si>
  <si>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</si>
  <si>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</si>
  <si>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</si>
  <si>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</si>
  <si>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</si>
  <si>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</si>
  <si>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</si>
  <si>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</si>
  <si>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</si>
  <si>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</si>
  <si>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</si>
  <si>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</si>
  <si>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</si>
  <si>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</si>
  <si>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</si>
  <si>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</si>
  <si>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</si>
  <si>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</si>
  <si>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</si>
  <si>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</si>
  <si>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</si>
  <si>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</si>
  <si>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</si>
  <si>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</si>
  <si>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</si>
  <si>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</si>
  <si>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</si>
  <si>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</si>
  <si>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</si>
  <si>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</si>
  <si>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</si>
  <si>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</si>
  <si>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</si>
  <si>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</si>
  <si>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</si>
  <si>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</si>
  <si>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</si>
  <si>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</si>
  <si>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</si>
  <si>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</si>
  <si>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</si>
  <si>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</si>
  <si>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</si>
  <si>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</si>
  <si>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</si>
  <si>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</si>
  <si>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</si>
  <si>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</si>
  <si>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</si>
  <si>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</si>
  <si>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</si>
  <si>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</si>
  <si>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</si>
  <si>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</si>
  <si>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</si>
  <si>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</si>
  <si>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</si>
  <si>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</si>
  <si>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</si>
  <si>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</si>
  <si>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</si>
  <si>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</si>
  <si>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</si>
  <si>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</si>
  <si>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</si>
  <si>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</si>
  <si>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</si>
  <si>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</si>
  <si>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</si>
  <si>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</si>
  <si>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</si>
  <si>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</si>
  <si>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</si>
  <si>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</si>
  <si>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</si>
  <si>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</si>
  <si>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</si>
  <si>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</si>
  <si>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</si>
  <si>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</si>
  <si>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</si>
  <si>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</si>
  <si>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</si>
  <si>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</si>
  <si>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</si>
  <si>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</si>
  <si>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</si>
  <si>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</si>
  <si>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</si>
  <si>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</si>
  <si>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</si>
  <si>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</si>
  <si>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</si>
  <si>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</si>
  <si>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</si>
  <si>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</si>
  <si>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</si>
  <si>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</si>
  <si>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</si>
  <si>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</si>
  <si>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</si>
  <si>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</si>
  <si>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</si>
  <si>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</si>
  <si>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</si>
  <si>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</si>
  <si>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</si>
  <si>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</si>
  <si>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</si>
  <si>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</si>
  <si>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</si>
  <si>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</si>
  <si>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</si>
  <si>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</si>
  <si>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</si>
  <si>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</si>
  <si>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</si>
  <si>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</si>
  <si>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</si>
  <si>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</si>
  <si>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</si>
  <si>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</si>
  <si>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</si>
  <si>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</si>
  <si>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</si>
  <si>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</si>
  <si>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</si>
  <si>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</si>
  <si>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</si>
  <si>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</si>
  <si>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</si>
  <si>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</si>
  <si>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</si>
  <si>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</si>
  <si>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</si>
  <si>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</si>
  <si>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</si>
  <si>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</si>
  <si>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</si>
  <si>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</si>
  <si>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</si>
  <si>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</si>
  <si>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</si>
  <si>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</si>
  <si>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</si>
  <si>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</si>
  <si>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</si>
  <si>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</si>
  <si>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</si>
  <si>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</si>
  <si>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</si>
  <si>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</si>
  <si>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</si>
  <si>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</si>
  <si>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</si>
  <si>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</si>
  <si>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</si>
  <si>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</si>
  <si>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</si>
  <si>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</si>
  <si>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</si>
  <si>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</si>
  <si>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</si>
  <si>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</si>
  <si>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</si>
  <si>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</si>
  <si>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</si>
  <si>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</si>
  <si>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</si>
  <si>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</si>
  <si>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</si>
  <si>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</si>
  <si>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</si>
  <si>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</si>
  <si>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</si>
  <si>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</si>
  <si>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</si>
  <si>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</si>
  <si>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</si>
  <si>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</si>
  <si>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</si>
  <si>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</si>
  <si>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</si>
  <si>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</si>
  <si>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</si>
  <si>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</si>
  <si>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</si>
  <si>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</si>
  <si>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</si>
  <si>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</si>
  <si>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</si>
  <si>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</si>
  <si>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</si>
  <si>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</si>
  <si>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</si>
  <si>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</si>
  <si>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</si>
  <si>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</si>
  <si>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</si>
  <si>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</si>
  <si>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</si>
  <si>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</si>
  <si>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</si>
  <si>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</si>
  <si>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</si>
  <si>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</si>
  <si>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</si>
  <si>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</si>
  <si>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</si>
  <si>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</si>
  <si>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</si>
  <si>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</si>
  <si>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</si>
  <si>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</si>
  <si>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</si>
  <si>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</si>
  <si>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</si>
  <si>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</si>
  <si>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</si>
  <si>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</si>
  <si>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</si>
  <si>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</si>
  <si>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</si>
  <si>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</si>
  <si>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</si>
  <si>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</si>
  <si>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</si>
  <si>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</si>
  <si>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</si>
  <si>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</si>
  <si>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</si>
  <si>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</si>
  <si>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</si>
  <si>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</si>
  <si>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</si>
  <si>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</si>
  <si>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</si>
  <si>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</si>
  <si>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</si>
  <si>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</si>
  <si>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</si>
  <si>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</si>
  <si>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</si>
  <si>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</si>
  <si>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</si>
  <si>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</si>
  <si>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</si>
  <si>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</si>
  <si>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</si>
  <si>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</si>
  <si>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</si>
  <si>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</si>
  <si>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</si>
  <si>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</si>
  <si>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</si>
  <si>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</si>
  <si>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</si>
  <si>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</si>
  <si>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</si>
  <si>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</si>
  <si>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</si>
  <si>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</si>
  <si>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</si>
  <si>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</si>
  <si>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</si>
  <si>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</si>
  <si>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</si>
  <si>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</si>
  <si>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</si>
  <si>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</si>
  <si>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</si>
  <si>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</si>
  <si>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</si>
  <si>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</si>
  <si>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</si>
  <si>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</si>
  <si>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</si>
  <si>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</si>
  <si>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</si>
  <si>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</si>
  <si>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</si>
  <si>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</si>
  <si>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</si>
  <si>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</si>
  <si>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</si>
  <si>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</si>
  <si>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</si>
  <si>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</si>
  <si>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</si>
  <si>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</si>
  <si>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</si>
  <si>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</si>
  <si>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</si>
  <si>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</si>
  <si>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</si>
  <si>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</si>
  <si>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</si>
  <si>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</si>
  <si>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</si>
  <si>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</si>
  <si>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</si>
  <si>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</si>
  <si>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</si>
  <si>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</si>
  <si>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</si>
  <si>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</si>
  <si>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</si>
  <si>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</si>
  <si>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</si>
  <si>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</si>
  <si>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</si>
  <si>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</si>
  <si>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</si>
  <si>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</si>
  <si>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</si>
  <si>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</si>
  <si>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</si>
  <si>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</si>
  <si>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</si>
  <si>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</si>
  <si>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</si>
  <si>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</si>
  <si>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</si>
  <si>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</si>
  <si>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</si>
  <si>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</si>
  <si>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</si>
  <si>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</si>
  <si>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</si>
  <si>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</si>
  <si>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</si>
  <si>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</si>
  <si>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</si>
  <si>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</si>
  <si>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</si>
  <si>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</si>
  <si>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</si>
  <si>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</si>
  <si>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</si>
  <si>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</si>
  <si>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</si>
  <si>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</si>
  <si>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</si>
  <si>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</si>
  <si>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</si>
  <si>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</si>
  <si>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</si>
  <si>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</si>
  <si>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</si>
  <si>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</si>
  <si>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</si>
  <si>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</si>
  <si>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</si>
  <si>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</si>
  <si>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</si>
  <si>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</si>
  <si>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</si>
  <si>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</si>
  <si>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</si>
  <si>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</si>
  <si>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</si>
  <si>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</si>
  <si>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</si>
  <si>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</si>
  <si>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</si>
  <si>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</si>
  <si>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</si>
  <si>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</si>
  <si>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</si>
  <si>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</si>
  <si>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</si>
  <si>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</si>
  <si>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</si>
  <si>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</si>
  <si>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</si>
  <si>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</si>
  <si>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</si>
  <si>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</si>
  <si>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</si>
  <si>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</si>
  <si>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</si>
  <si>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</si>
  <si>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</si>
  <si>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</si>
  <si>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</si>
  <si>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</si>
  <si>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</si>
  <si>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</si>
  <si>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</si>
  <si>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</si>
  <si>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</si>
  <si>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</si>
  <si>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</si>
  <si>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</si>
  <si>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</si>
  <si>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</si>
  <si>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</si>
  <si>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</si>
  <si>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</si>
  <si>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</si>
  <si>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</si>
  <si>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</si>
  <si>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</si>
  <si>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</si>
  <si>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</si>
  <si>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</si>
  <si>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</si>
  <si>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</si>
  <si>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</si>
  <si>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</si>
  <si>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</si>
  <si>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</si>
  <si>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</si>
  <si>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</si>
  <si>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</si>
  <si>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</si>
  <si>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</si>
  <si>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</si>
  <si>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</si>
  <si>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</si>
  <si>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</si>
  <si>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</si>
  <si>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</si>
  <si>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</si>
  <si>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</si>
  <si>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</si>
  <si>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</si>
  <si>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</si>
  <si>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</si>
  <si>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</si>
  <si>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</si>
  <si>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</si>
  <si>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</si>
  <si>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</si>
  <si>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</si>
  <si>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</si>
  <si>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</si>
  <si>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</si>
  <si>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</si>
  <si>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</si>
  <si>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</si>
  <si>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</si>
  <si>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</si>
  <si>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</si>
  <si>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</si>
  <si>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</si>
  <si>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</si>
  <si>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</si>
  <si>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</si>
  <si>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</si>
  <si>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</si>
  <si>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</si>
  <si>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</si>
  <si>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</si>
  <si>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</si>
  <si>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</si>
  <si>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</si>
  <si>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</si>
  <si>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</si>
  <si>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</si>
  <si>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</si>
  <si>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</si>
  <si>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</si>
  <si>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</si>
  <si>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</si>
  <si>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</si>
  <si>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</si>
  <si>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</si>
  <si>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</si>
  <si>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</si>
  <si>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</si>
  <si>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</si>
  <si>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</si>
  <si>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</si>
  <si>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</si>
  <si>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</si>
  <si>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</si>
  <si>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</si>
  <si>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</si>
  <si>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</si>
  <si>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</si>
  <si>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</si>
  <si>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</si>
  <si>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</si>
  <si>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</si>
  <si>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</si>
  <si>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</si>
  <si>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</si>
  <si>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</si>
  <si>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</si>
  <si>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</si>
  <si>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</si>
  <si>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</si>
  <si>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</si>
  <si>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</si>
  <si>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</si>
  <si>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</si>
  <si>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</si>
  <si>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</si>
  <si>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</si>
  <si>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</si>
  <si>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</si>
  <si>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</si>
  <si>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</si>
  <si>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</si>
  <si>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</si>
  <si>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</si>
  <si>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</si>
  <si>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</si>
  <si>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</si>
  <si>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</si>
  <si>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</si>
  <si>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</si>
  <si>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</si>
  <si>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</si>
  <si>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</si>
  <si>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</si>
  <si>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</si>
  <si>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</si>
  <si>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</si>
  <si>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</si>
  <si>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</si>
  <si>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</si>
  <si>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</si>
  <si>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</si>
  <si>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</si>
  <si>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</si>
  <si>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</si>
  <si>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</si>
  <si>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</si>
  <si>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</si>
  <si>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</si>
  <si>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</si>
  <si>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</si>
  <si>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</si>
  <si>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</si>
  <si>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</si>
  <si>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</si>
  <si>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</si>
  <si>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</si>
  <si>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</si>
  <si>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</si>
  <si>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</si>
  <si>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</si>
  <si>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</si>
  <si>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</si>
  <si>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</si>
  <si>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</si>
  <si>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</si>
  <si>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</si>
  <si>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</si>
  <si>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</si>
  <si>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</si>
  <si>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</si>
  <si>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</si>
  <si>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</si>
  <si>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</si>
  <si>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</si>
  <si>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</si>
  <si>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</si>
  <si>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</si>
  <si>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</si>
  <si>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</si>
  <si>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</si>
  <si>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</si>
  <si>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</si>
  <si>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</si>
  <si>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</si>
  <si>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</si>
  <si>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</si>
  <si>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</si>
  <si>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</si>
  <si>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</si>
  <si>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</si>
  <si>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</si>
  <si>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</si>
  <si>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</si>
  <si>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</si>
  <si>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</si>
  <si>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</si>
  <si>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</si>
  <si>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</si>
  <si>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</si>
  <si>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</si>
  <si>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</si>
  <si>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</si>
  <si>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</si>
  <si>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</si>
  <si>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</si>
  <si>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</si>
  <si>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</si>
  <si>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</si>
  <si>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</si>
  <si>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</si>
  <si>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</si>
  <si>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</si>
  <si>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</si>
  <si>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</si>
  <si>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</si>
  <si>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</si>
  <si>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</si>
  <si>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</si>
  <si>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</si>
  <si>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</si>
  <si>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</si>
  <si>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</si>
  <si>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</si>
  <si>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</si>
  <si>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</si>
  <si>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</si>
  <si>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</si>
  <si>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</si>
  <si>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</si>
  <si>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</si>
  <si>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</si>
  <si>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</si>
  <si>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</si>
  <si>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</si>
  <si>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</si>
  <si>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</si>
  <si>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</si>
  <si>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</si>
  <si>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</si>
  <si>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</si>
  <si>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</si>
  <si>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</si>
  <si>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</si>
  <si>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</si>
  <si>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</si>
  <si>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</si>
  <si>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</si>
  <si>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</si>
  <si>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</si>
  <si>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</si>
  <si>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</si>
  <si>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</si>
  <si>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</si>
  <si>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</si>
  <si>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</si>
  <si>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</si>
  <si>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</si>
  <si>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</si>
  <si>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</si>
  <si>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</si>
  <si>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</si>
  <si>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</si>
  <si>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</si>
  <si>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</si>
  <si>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</si>
  <si>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</si>
  <si>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</si>
  <si>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</si>
  <si>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</si>
  <si>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</si>
  <si>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</si>
  <si>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</si>
  <si>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</si>
  <si>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</si>
  <si>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</si>
  <si>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</si>
  <si>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</si>
  <si>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</si>
  <si>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</si>
  <si>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</si>
  <si>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</si>
  <si>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</si>
  <si>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</si>
  <si>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</si>
  <si>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</si>
  <si>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</si>
  <si>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</si>
  <si>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</si>
  <si>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</si>
  <si>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</si>
  <si>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</si>
  <si>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</si>
  <si>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</si>
  <si>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</si>
  <si>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</si>
  <si>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</si>
  <si>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</si>
  <si>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</si>
  <si>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</si>
  <si>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</si>
  <si>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</si>
  <si>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</si>
  <si>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</si>
  <si>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</si>
  <si>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</si>
  <si>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</si>
  <si>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</si>
  <si>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</si>
  <si>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</si>
  <si>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</si>
  <si>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</si>
  <si>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</si>
  <si>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</si>
  <si>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</si>
  <si>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</si>
  <si>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</si>
  <si>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</si>
  <si>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</si>
  <si>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</si>
  <si>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</si>
  <si>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</si>
  <si>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</si>
  <si>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</si>
  <si>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</si>
  <si>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</si>
  <si>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</si>
  <si>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</si>
  <si>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</si>
  <si>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</si>
  <si>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</si>
  <si>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</si>
  <si>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</si>
  <si>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</si>
  <si>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</si>
  <si>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</si>
  <si>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</si>
  <si>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</si>
  <si>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</si>
  <si>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</si>
  <si>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</si>
  <si>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</si>
  <si>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</si>
  <si>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</si>
  <si>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</si>
  <si>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</si>
  <si>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</si>
  <si>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</si>
  <si>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</si>
  <si>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</si>
  <si>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</si>
  <si>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</si>
  <si>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</si>
  <si>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</si>
  <si>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</si>
  <si>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</si>
  <si>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</si>
  <si>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</si>
  <si>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</si>
  <si>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</si>
  <si>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</si>
  <si>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</si>
  <si>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</si>
  <si>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</si>
  <si>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</si>
  <si>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</si>
  <si>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</si>
  <si>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</si>
  <si>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</si>
  <si>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</si>
  <si>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</si>
  <si>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</si>
  <si>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</si>
  <si>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</si>
  <si>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</si>
  <si>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</si>
  <si>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</si>
  <si>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</si>
  <si>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</si>
  <si>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</si>
  <si>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</si>
  <si>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</si>
  <si>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</si>
  <si>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</si>
  <si>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</si>
  <si>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</si>
  <si>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</si>
  <si>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</si>
  <si>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</si>
  <si>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</si>
  <si>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</si>
  <si>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</si>
  <si>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</si>
  <si>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</si>
  <si>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</si>
  <si>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</si>
  <si>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</si>
  <si>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</si>
  <si>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</si>
  <si>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</si>
  <si>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</si>
  <si>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</si>
  <si>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</si>
  <si>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</si>
  <si>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</si>
  <si>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</si>
  <si>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</si>
  <si>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</si>
  <si>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</si>
  <si>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</si>
  <si>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</si>
  <si>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</si>
  <si>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</si>
  <si>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</si>
  <si>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</si>
  <si>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</si>
  <si>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</si>
  <si>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</si>
  <si>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</si>
  <si>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</si>
  <si>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</si>
  <si>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</si>
  <si>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</si>
  <si>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</si>
  <si>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</si>
  <si>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</si>
  <si>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</si>
  <si>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</si>
  <si>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</si>
  <si>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</si>
  <si>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</si>
  <si>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</si>
  <si>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</si>
  <si>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</si>
  <si>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</si>
  <si>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</si>
  <si>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</si>
  <si>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</si>
  <si>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</si>
  <si>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</si>
  <si>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</si>
  <si>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</si>
  <si>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</si>
  <si>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</si>
  <si>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</si>
  <si>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</si>
  <si>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</si>
  <si>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</si>
  <si>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</si>
  <si>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</si>
  <si>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</si>
  <si>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</si>
  <si>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</si>
  <si>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</si>
  <si>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</si>
  <si>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</si>
  <si>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</si>
  <si>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</si>
  <si>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</si>
  <si>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</si>
  <si>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</si>
  <si>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</si>
  <si>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</si>
  <si>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</si>
  <si>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</si>
  <si>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</si>
  <si>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</si>
  <si>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</si>
  <si>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</si>
  <si>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</si>
  <si>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</si>
  <si>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</si>
  <si>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</si>
  <si>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</si>
  <si>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</si>
  <si>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</si>
  <si>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</si>
  <si>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</si>
  <si>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</si>
  <si>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</si>
  <si>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</si>
  <si>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</si>
  <si>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</si>
  <si>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</si>
  <si>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</si>
  <si>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</si>
  <si>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</si>
  <si>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</si>
  <si>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</si>
  <si>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</si>
  <si>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</si>
  <si>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</si>
  <si>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</si>
  <si>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</si>
  <si>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</si>
  <si>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</si>
  <si>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</si>
  <si>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</si>
  <si>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</si>
  <si>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</si>
  <si>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</si>
  <si>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</si>
  <si>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</si>
  <si>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</si>
  <si>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</si>
  <si>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</si>
  <si>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</si>
  <si>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</si>
  <si>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</si>
  <si>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</si>
  <si>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</si>
  <si>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</si>
  <si>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</si>
  <si>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</si>
  <si>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</si>
  <si>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</si>
  <si>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</si>
  <si>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</si>
  <si>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</si>
  <si>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</si>
  <si>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</si>
  <si>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</si>
  <si>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</si>
  <si>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</si>
  <si>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</si>
  <si>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</si>
  <si>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</si>
  <si>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</si>
  <si>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</si>
  <si>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</si>
  <si>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</si>
  <si>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</si>
  <si>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</si>
  <si>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</si>
  <si>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</si>
  <si>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</si>
  <si>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</si>
  <si>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</si>
  <si>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</si>
  <si>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</si>
  <si>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</si>
  <si>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</si>
  <si>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</si>
  <si>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</si>
  <si>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</si>
  <si>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</si>
  <si>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</si>
  <si>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</si>
  <si>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</si>
  <si>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</si>
  <si>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</si>
  <si>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</si>
  <si>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</si>
  <si>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</si>
  <si>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</si>
  <si>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</si>
  <si>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</si>
  <si>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</si>
  <si>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</si>
  <si>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</si>
  <si>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</si>
  <si>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</si>
  <si>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</si>
  <si>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</si>
  <si>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</si>
  <si>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</si>
  <si>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</si>
  <si>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</si>
  <si>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</si>
  <si>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</si>
  <si>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</si>
  <si>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</si>
  <si>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</si>
  <si>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</si>
  <si>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</si>
  <si>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</si>
  <si>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</si>
  <si>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</si>
  <si>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</si>
  <si>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</si>
  <si>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</si>
  <si>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</si>
  <si>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</si>
  <si>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</si>
  <si>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</si>
  <si>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</si>
  <si>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</si>
  <si>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</si>
  <si>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</si>
  <si>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</si>
  <si>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</si>
  <si>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</si>
  <si>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</si>
  <si>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</si>
  <si>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</si>
  <si>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</si>
  <si>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</si>
  <si>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</si>
  <si>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</si>
  <si>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</si>
  <si>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</si>
  <si>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</si>
  <si>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</si>
  <si>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</si>
  <si>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</si>
  <si>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</si>
  <si>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</si>
  <si>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</si>
  <si>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</si>
  <si>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</si>
  <si>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</si>
  <si>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</si>
  <si>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</si>
  <si>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</si>
  <si>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</si>
  <si>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</si>
  <si>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</si>
  <si>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</si>
  <si>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</si>
  <si>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</si>
  <si>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</si>
  <si>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</si>
  <si>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</si>
  <si>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</si>
  <si>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</si>
  <si>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</si>
  <si>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</si>
  <si>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</si>
  <si>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</si>
  <si>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</si>
  <si>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</si>
  <si>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</si>
  <si>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</si>
  <si>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</si>
  <si>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</si>
  <si>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</si>
  <si>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</si>
  <si>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</si>
  <si>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</si>
  <si>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</si>
  <si>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</si>
  <si>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</si>
  <si>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</si>
  <si>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</si>
  <si>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</si>
  <si>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</si>
  <si>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</si>
  <si>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</si>
  <si>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</si>
  <si>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</si>
  <si>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</si>
  <si>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</si>
  <si>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</si>
  <si>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</si>
  <si>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</si>
  <si>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</si>
  <si>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</si>
  <si>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</si>
  <si>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</si>
  <si>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</si>
  <si>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</si>
  <si>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</si>
  <si>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</si>
  <si>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</si>
  <si>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</si>
  <si>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</si>
  <si>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</si>
  <si>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</si>
  <si>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</si>
  <si>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</si>
  <si>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</si>
  <si>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</si>
  <si>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</si>
  <si>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</si>
  <si>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</si>
  <si>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</si>
  <si>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</si>
  <si>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</si>
  <si>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</si>
  <si>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</si>
  <si>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</si>
  <si>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</si>
  <si>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</si>
  <si>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</si>
  <si>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</si>
  <si>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</si>
  <si>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</si>
  <si>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</si>
  <si>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</si>
  <si>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</si>
  <si>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</si>
  <si>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</si>
  <si>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</si>
  <si>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</si>
  <si>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</si>
  <si>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</si>
  <si>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</si>
  <si>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</si>
  <si>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</si>
  <si>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</si>
  <si>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</si>
  <si>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</si>
  <si>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</si>
  <si>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</si>
  <si>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</si>
  <si>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</si>
  <si>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</si>
  <si>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</si>
  <si>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</si>
  <si>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</si>
  <si>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</si>
  <si>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</si>
  <si>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</si>
  <si>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</si>
  <si>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</si>
  <si>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</si>
  <si>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</si>
  <si>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</si>
  <si>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</si>
  <si>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</si>
  <si>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</si>
  <si>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</si>
  <si>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</si>
  <si>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</si>
  <si>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</si>
  <si>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</si>
  <si>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</si>
  <si>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</si>
  <si>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</si>
  <si>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</si>
  <si>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</si>
  <si>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</si>
  <si>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</si>
  <si>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</si>
  <si>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</si>
  <si>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</si>
  <si>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</si>
  <si>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</si>
  <si>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</si>
  <si>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</si>
  <si>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</si>
  <si>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</si>
  <si>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</si>
  <si>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</si>
  <si>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</si>
  <si>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</si>
  <si>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</si>
  <si>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</si>
  <si>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</si>
  <si>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</si>
  <si>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</si>
  <si>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</si>
  <si>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</si>
  <si>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</si>
  <si>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</si>
  <si>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</si>
  <si>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</si>
  <si>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</si>
  <si>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</si>
  <si>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</si>
  <si>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</si>
  <si>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</si>
  <si>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</si>
  <si>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</si>
  <si>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</si>
  <si>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</si>
  <si>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</si>
  <si>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</si>
  <si>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</si>
  <si>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</si>
  <si>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</si>
  <si>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</si>
  <si>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</si>
  <si>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</si>
  <si>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</si>
  <si>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</si>
  <si>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</si>
  <si>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</si>
  <si>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</si>
  <si>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</si>
  <si>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</si>
  <si>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</si>
  <si>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</si>
  <si>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</si>
  <si>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</si>
  <si>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</si>
  <si>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</si>
  <si>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</si>
  <si>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</si>
  <si>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</si>
  <si>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</si>
  <si>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</si>
  <si>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</si>
  <si>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</si>
  <si>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</si>
  <si>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</si>
  <si>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</si>
  <si>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</si>
  <si>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</si>
  <si>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</si>
  <si>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</si>
  <si>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</si>
  <si>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</si>
  <si>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</si>
  <si>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</si>
  <si>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</si>
  <si>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</si>
  <si>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</si>
  <si>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</si>
  <si>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</si>
  <si>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</si>
  <si>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</si>
  <si>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</si>
  <si>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</si>
  <si>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</si>
  <si>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</si>
  <si>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</si>
  <si>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</si>
  <si>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</si>
  <si>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</si>
  <si>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</si>
  <si>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</si>
  <si>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</si>
  <si>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</si>
  <si>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</si>
  <si>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</si>
  <si>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</si>
  <si>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</si>
  <si>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</si>
  <si>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</si>
  <si>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</si>
  <si>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</si>
  <si>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</si>
  <si>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</si>
  <si>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</si>
  <si>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</si>
  <si>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</si>
  <si>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</si>
  <si>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</si>
  <si>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</si>
  <si>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</si>
  <si>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</si>
  <si>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</si>
  <si>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</si>
  <si>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</si>
  <si>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</si>
  <si>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</si>
  <si>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</si>
  <si>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</si>
  <si>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</si>
  <si>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</si>
  <si>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</si>
  <si>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</si>
  <si>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</si>
  <si>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</si>
  <si>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</si>
  <si>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</si>
  <si>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</si>
  <si>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</si>
  <si>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</si>
  <si>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</si>
  <si>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</si>
  <si>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</si>
  <si>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</si>
  <si>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</si>
  <si>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</si>
  <si>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</si>
  <si>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</si>
  <si>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</si>
  <si>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</si>
  <si>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</si>
  <si>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</si>
  <si>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</si>
  <si>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</si>
  <si>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</si>
  <si>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</si>
  <si>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</si>
  <si>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</si>
  <si>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</si>
  <si>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</si>
  <si>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</si>
  <si>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</si>
  <si>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</si>
  <si>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</si>
  <si>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</si>
  <si>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</si>
  <si>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</si>
  <si>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</si>
  <si>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</si>
  <si>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</si>
  <si>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</si>
  <si>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</si>
  <si>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</si>
  <si>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</si>
  <si>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</si>
  <si>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</si>
  <si>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</si>
  <si>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</si>
  <si>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</si>
  <si>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</si>
  <si>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</si>
  <si>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</si>
  <si>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</si>
  <si>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</si>
  <si>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</si>
  <si>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</si>
  <si>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</si>
  <si>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</si>
  <si>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</si>
  <si>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</si>
  <si>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</si>
  <si>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</si>
  <si>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</si>
  <si>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</si>
  <si>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</si>
  <si>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</si>
  <si>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</si>
  <si>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</si>
  <si>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</si>
  <si>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</si>
  <si>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</si>
  <si>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</si>
  <si>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</si>
  <si>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</si>
  <si>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</si>
  <si>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</si>
  <si>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</si>
  <si>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</si>
  <si>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</si>
  <si>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</si>
  <si>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</si>
  <si>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</si>
  <si>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</si>
  <si>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</si>
  <si>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</si>
  <si>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</si>
  <si>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</si>
  <si>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</si>
  <si>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</si>
  <si>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</si>
  <si>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</si>
  <si>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</si>
  <si>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</si>
  <si>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</si>
  <si>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</si>
  <si>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</si>
  <si>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</si>
  <si>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</si>
  <si>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</si>
  <si>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</si>
  <si>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</si>
  <si>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</si>
  <si>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</si>
  <si>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</si>
  <si>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</si>
  <si>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</si>
  <si>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</si>
  <si>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</si>
  <si>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</si>
  <si>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</si>
  <si>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</si>
  <si>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</si>
  <si>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</si>
  <si>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</si>
  <si>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</si>
  <si>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</si>
  <si>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</si>
  <si>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</si>
  <si>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</si>
  <si>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</si>
  <si>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</si>
  <si>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</si>
  <si>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</si>
  <si>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</si>
  <si>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</si>
  <si>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</si>
  <si>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</si>
  <si>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</si>
  <si>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</si>
  <si>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</si>
  <si>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</si>
  <si>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</si>
  <si>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</si>
  <si>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</si>
  <si>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</si>
  <si>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</si>
  <si>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</si>
  <si>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</si>
  <si>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</si>
  <si>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</si>
  <si>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</si>
  <si>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</si>
  <si>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</si>
  <si>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</si>
  <si>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</si>
  <si>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</si>
  <si>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</si>
  <si>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</si>
  <si>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</si>
  <si>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</si>
  <si>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</si>
  <si>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</si>
  <si>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</si>
  <si>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</si>
  <si>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</si>
  <si>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</si>
  <si>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</si>
  <si>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</si>
  <si>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</si>
  <si>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</si>
  <si>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</si>
  <si>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</si>
  <si>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</si>
  <si>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</si>
  <si>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</si>
  <si>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</si>
  <si>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</si>
  <si>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</si>
  <si>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</si>
  <si>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</si>
  <si>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</si>
  <si>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</si>
  <si>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</si>
  <si>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</si>
  <si>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</si>
  <si>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</si>
  <si>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</si>
  <si>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</si>
  <si>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</si>
  <si>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</si>
  <si>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</si>
  <si>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</si>
  <si>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</si>
  <si>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</si>
  <si>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</si>
  <si>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</si>
  <si>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</si>
  <si>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</si>
  <si>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</si>
  <si>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</si>
  <si>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</si>
  <si>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</si>
  <si>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</si>
  <si>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</si>
  <si>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</si>
  <si>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</si>
  <si>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</si>
  <si>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</si>
  <si>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</si>
  <si>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</si>
  <si>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</si>
  <si>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</si>
  <si>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</si>
  <si>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</si>
  <si>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</si>
  <si>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</si>
  <si>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</si>
  <si>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</si>
  <si>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</si>
  <si>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</si>
  <si>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</si>
  <si>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</si>
  <si>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</si>
  <si>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</si>
  <si>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</si>
  <si>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</si>
  <si>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</si>
  <si>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</si>
  <si>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</si>
  <si>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</si>
  <si>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</si>
  <si>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</si>
  <si>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</si>
  <si>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</si>
  <si>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</si>
  <si>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</si>
  <si>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</si>
  <si>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</si>
  <si>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</si>
  <si>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</si>
  <si>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</si>
  <si>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</si>
  <si>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</si>
  <si>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</si>
  <si>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</si>
  <si>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</si>
  <si>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</si>
  <si>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</si>
  <si>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</si>
  <si>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</si>
  <si>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</si>
  <si>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</si>
  <si>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</si>
  <si>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</si>
  <si>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</si>
  <si>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</si>
  <si>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</si>
  <si>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</si>
  <si>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</si>
  <si>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</si>
  <si>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</si>
  <si>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</si>
  <si>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</si>
  <si>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</si>
  <si>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</si>
  <si>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</si>
  <si>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</si>
  <si>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</si>
  <si>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</si>
  <si>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</si>
  <si>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</si>
  <si>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</si>
  <si>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</si>
  <si>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</si>
  <si>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</si>
  <si>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</si>
  <si>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</si>
  <si>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</si>
  <si>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</si>
  <si>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</si>
  <si>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</si>
  <si>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</si>
  <si>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</si>
  <si>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</si>
  <si>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</si>
  <si>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</si>
  <si>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</si>
  <si>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</si>
  <si>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</si>
  <si>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</si>
  <si>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</si>
  <si>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</si>
  <si>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</si>
  <si>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</si>
  <si>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</si>
  <si>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</si>
  <si>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</si>
  <si>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</si>
  <si>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</si>
  <si>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</si>
  <si>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</si>
  <si>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</si>
  <si>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</si>
  <si>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</si>
  <si>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</si>
  <si>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</si>
  <si>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</si>
  <si>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</si>
  <si>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</si>
  <si>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</si>
  <si>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</si>
  <si>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</si>
  <si>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</si>
  <si>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</si>
  <si>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</si>
  <si>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</si>
  <si>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</si>
  <si>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</si>
  <si>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</si>
  <si>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</si>
  <si>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</si>
  <si>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</si>
  <si>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</si>
  <si>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</si>
  <si>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</si>
  <si>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</si>
  <si>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</si>
  <si>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</si>
  <si>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</si>
  <si>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</si>
  <si>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</si>
  <si>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</si>
  <si>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</si>
  <si>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</si>
  <si>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</si>
  <si>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</si>
  <si>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</si>
  <si>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</si>
  <si>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</si>
  <si>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</si>
  <si>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</si>
  <si>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</si>
  <si>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</si>
  <si>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</si>
  <si>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</si>
  <si>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</si>
  <si>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</si>
  <si>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</si>
  <si>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</si>
  <si>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</si>
  <si>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</si>
  <si>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</si>
  <si>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</si>
  <si>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</si>
  <si>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</si>
  <si>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</si>
  <si>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</si>
  <si>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</si>
  <si>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</si>
  <si>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</si>
  <si>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</si>
  <si>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</si>
  <si>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</si>
  <si>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</si>
  <si>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</si>
  <si>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</si>
  <si>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</si>
  <si>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</si>
  <si>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</si>
  <si>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</si>
  <si>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</si>
  <si>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</si>
  <si>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</si>
  <si>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</si>
  <si>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</si>
  <si>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</si>
  <si>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</si>
  <si>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</si>
  <si>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</si>
  <si>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</si>
  <si>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</si>
  <si>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</si>
  <si>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</si>
  <si>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</si>
  <si>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</si>
  <si>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</si>
  <si>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</si>
  <si>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</si>
  <si>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</si>
  <si>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</si>
  <si>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</si>
  <si>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</si>
  <si>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</si>
  <si>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</si>
  <si>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</si>
  <si>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</si>
  <si>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</si>
  <si>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</si>
  <si>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</si>
  <si>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</si>
  <si>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</si>
  <si>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</si>
  <si>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</si>
  <si>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</si>
  <si>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</si>
  <si>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</si>
  <si>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</si>
  <si>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</si>
  <si>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</si>
  <si>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</si>
  <si>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</si>
  <si>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</si>
  <si>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</si>
  <si>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</si>
  <si>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</si>
  <si>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</si>
  <si>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</si>
  <si>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</si>
  <si>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</si>
  <si>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</si>
  <si>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</si>
  <si>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</si>
  <si>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</si>
  <si>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</si>
  <si>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</si>
  <si>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</si>
  <si>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</si>
  <si>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</si>
  <si>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</si>
  <si>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</si>
  <si>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</si>
  <si>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</si>
  <si>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</si>
  <si>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</si>
  <si>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</si>
  <si>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</si>
  <si>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</si>
  <si>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</si>
  <si>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</si>
  <si>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</si>
  <si>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</si>
  <si>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</si>
  <si>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</si>
  <si>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</si>
  <si>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</si>
  <si>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</si>
  <si>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</si>
  <si>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</si>
  <si>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</si>
  <si>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</si>
  <si>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</si>
  <si>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</si>
  <si>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</si>
  <si>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</si>
  <si>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</si>
  <si>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</si>
  <si>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</si>
  <si>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</si>
  <si>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</si>
  <si>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</si>
  <si>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</si>
  <si>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</si>
  <si>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</si>
  <si>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</si>
  <si>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</si>
  <si>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</si>
  <si>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</si>
  <si>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</si>
  <si>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</si>
  <si>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</si>
  <si>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</si>
  <si>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</si>
  <si>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</si>
  <si>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</si>
  <si>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</si>
  <si>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</si>
  <si>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</si>
  <si>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</si>
  <si>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</si>
  <si>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</si>
  <si>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</si>
  <si>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</si>
  <si>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</si>
  <si>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</si>
  <si>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</si>
  <si>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</si>
  <si>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</si>
  <si>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</si>
  <si>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</si>
  <si>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</si>
  <si>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</si>
  <si>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</si>
  <si>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</si>
  <si>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</si>
  <si>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</si>
  <si>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</si>
  <si>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</si>
  <si>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</si>
  <si>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</si>
  <si>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</si>
  <si>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</si>
  <si>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</si>
  <si>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</si>
  <si>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</si>
  <si>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</si>
  <si>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</si>
  <si>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</si>
  <si>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</si>
  <si>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</si>
  <si>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</si>
  <si>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</si>
  <si>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</si>
  <si>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</si>
  <si>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</si>
  <si>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</si>
  <si>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</si>
  <si>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</si>
  <si>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</si>
  <si>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</si>
  <si>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</si>
  <si>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</si>
  <si>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</si>
  <si>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</si>
  <si>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</si>
  <si>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</si>
  <si>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</si>
  <si>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</si>
  <si>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</si>
  <si>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</si>
  <si>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</si>
  <si>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</si>
  <si>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</si>
  <si>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</si>
  <si>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</si>
  <si>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</si>
  <si>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</si>
  <si>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</si>
  <si>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</si>
  <si>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</si>
  <si>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</si>
  <si>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</si>
  <si>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</si>
  <si>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</si>
  <si>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</si>
  <si>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</si>
  <si>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</si>
  <si>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</si>
  <si>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</si>
  <si>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</si>
  <si>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</si>
  <si>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</si>
  <si>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</si>
  <si>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</si>
  <si>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</si>
  <si>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</si>
  <si>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</si>
  <si>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</si>
  <si>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</si>
  <si>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</si>
  <si>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</si>
  <si>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</si>
  <si>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</si>
  <si>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</si>
  <si>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</si>
  <si>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</si>
  <si>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</si>
  <si>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</si>
  <si>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</si>
  <si>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</si>
  <si>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</si>
  <si>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</si>
  <si>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</si>
  <si>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</si>
  <si>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</si>
  <si>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</si>
  <si>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</si>
  <si>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</si>
  <si>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</si>
  <si>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</si>
  <si>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</si>
  <si>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</si>
  <si>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</si>
  <si>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</si>
  <si>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</si>
  <si>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</si>
  <si>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</si>
  <si>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</si>
  <si>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</si>
  <si>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</si>
  <si>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</si>
  <si>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</si>
  <si>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</si>
  <si>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</si>
  <si>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</si>
  <si>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</si>
  <si>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</si>
  <si>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</si>
  <si>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</si>
  <si>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</si>
  <si>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</si>
  <si>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</si>
  <si>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</si>
  <si>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</si>
  <si>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</si>
  <si>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</si>
  <si>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</si>
  <si>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</si>
  <si>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</si>
  <si>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</si>
  <si>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</si>
  <si>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</si>
  <si>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</si>
  <si>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</si>
  <si>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</si>
  <si>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</si>
  <si>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</si>
  <si>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</si>
  <si>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</si>
  <si>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</si>
  <si>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</si>
  <si>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</si>
  <si>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</si>
  <si>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</si>
  <si>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</si>
  <si>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</si>
  <si>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</si>
  <si>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</si>
  <si>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</si>
  <si>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</si>
  <si>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</si>
  <si>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</si>
  <si>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</si>
  <si>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</si>
  <si>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</si>
  <si>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</si>
  <si>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</si>
  <si>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</si>
  <si>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</si>
  <si>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</si>
  <si>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</si>
  <si>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</si>
  <si>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</si>
  <si>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</si>
  <si>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</si>
  <si>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</si>
  <si>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</si>
  <si>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</si>
  <si>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</si>
  <si>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</si>
  <si>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</si>
  <si>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</si>
  <si>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</si>
  <si>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</si>
  <si>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</si>
  <si>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</si>
  <si>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</si>
  <si>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</si>
  <si>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</si>
  <si>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</si>
  <si>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</si>
  <si>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</si>
  <si>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</si>
  <si>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</si>
  <si>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</si>
  <si>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</si>
  <si>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</si>
  <si>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</si>
  <si>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</si>
  <si>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</si>
  <si>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</si>
  <si>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</si>
  <si>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</si>
  <si>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</si>
  <si>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</si>
  <si>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</si>
  <si>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</si>
  <si>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</si>
  <si>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</si>
  <si>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</si>
  <si>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</si>
  <si>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</si>
  <si>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</si>
  <si>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</si>
  <si>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</si>
  <si>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</si>
  <si>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</si>
  <si>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</si>
  <si>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</si>
  <si>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</si>
  <si>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</si>
  <si>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</si>
  <si>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</si>
  <si>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</si>
  <si>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</si>
  <si>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</si>
  <si>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</si>
  <si>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</si>
  <si>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</si>
  <si>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</si>
  <si>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</si>
  <si>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</si>
  <si>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</si>
  <si>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</si>
  <si>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</si>
  <si>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</si>
  <si>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</si>
  <si>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</si>
  <si>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</si>
  <si>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</si>
  <si>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</si>
  <si>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</si>
  <si>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</si>
  <si>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</si>
  <si>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</si>
  <si>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</si>
  <si>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</si>
  <si>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</si>
  <si>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</si>
  <si>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</si>
  <si>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</si>
  <si>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</si>
  <si>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</si>
  <si>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</si>
  <si>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</si>
  <si>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</si>
  <si>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</si>
  <si>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</si>
  <si>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</si>
  <si>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</si>
  <si>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</si>
  <si>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</si>
  <si>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</si>
  <si>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</si>
  <si>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</si>
  <si>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</si>
  <si>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</si>
  <si>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</si>
  <si>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</si>
  <si>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</si>
  <si>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</si>
  <si>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</si>
  <si>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</si>
  <si>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</si>
  <si>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</si>
  <si>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</si>
  <si>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</si>
  <si>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</si>
  <si>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</si>
  <si>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</si>
  <si>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</si>
  <si>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</si>
  <si>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</si>
  <si>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</si>
  <si>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</si>
  <si>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</si>
  <si>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</si>
  <si>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</si>
  <si>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</si>
  <si>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</si>
  <si>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</si>
  <si>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</si>
  <si>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</si>
  <si>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</si>
  <si>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</si>
  <si>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</si>
  <si>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</si>
  <si>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</si>
  <si>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</si>
  <si>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</si>
  <si>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</si>
  <si>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</si>
  <si>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</si>
  <si>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</si>
  <si>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</si>
  <si>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</si>
  <si>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</si>
  <si>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</si>
  <si>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</si>
  <si>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</si>
  <si>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</si>
  <si>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</si>
  <si>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</si>
  <si>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</si>
  <si>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</si>
  <si>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</si>
  <si>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</si>
  <si>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</si>
  <si>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</si>
  <si>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</si>
  <si>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</si>
  <si>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</si>
  <si>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</si>
  <si>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</si>
  <si>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</si>
  <si>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</si>
  <si>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</si>
  <si>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</si>
  <si>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</si>
  <si>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</si>
  <si>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</si>
  <si>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</si>
  <si>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</si>
  <si>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</si>
  <si>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</si>
  <si>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</si>
  <si>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</si>
  <si>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</si>
  <si>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</si>
  <si>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</si>
  <si>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</si>
  <si>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</si>
  <si>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</si>
  <si>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</si>
  <si>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</si>
  <si>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</si>
  <si>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</si>
  <si>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</si>
  <si>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</si>
  <si>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</si>
  <si>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</si>
  <si>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</si>
  <si>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</si>
  <si>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</si>
  <si>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</si>
  <si>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</si>
  <si>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</si>
  <si>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</si>
  <si>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</si>
  <si>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</si>
  <si>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</si>
  <si>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</si>
  <si>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</si>
  <si>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</si>
  <si>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</si>
  <si>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</si>
  <si>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</si>
  <si>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</si>
  <si>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</si>
  <si>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</si>
  <si>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</si>
  <si>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</si>
  <si>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</si>
  <si>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</si>
  <si>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</si>
  <si>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</si>
  <si>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</si>
  <si>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</si>
  <si>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</si>
  <si>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</si>
  <si>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</si>
  <si>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</si>
  <si>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</si>
  <si>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</si>
  <si>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</si>
  <si>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</si>
  <si>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</si>
  <si>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</si>
  <si>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</si>
  <si>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</si>
  <si>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</si>
  <si>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</si>
  <si>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</si>
  <si>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</si>
  <si>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</si>
  <si>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</si>
  <si>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</si>
  <si>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</si>
  <si>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</si>
  <si>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</si>
  <si>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</si>
  <si>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</si>
  <si>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</si>
  <si>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</si>
  <si>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</si>
  <si>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</si>
  <si>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</si>
  <si>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</si>
  <si>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</si>
  <si>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</si>
  <si>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</si>
  <si>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</si>
  <si>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</si>
  <si>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</si>
  <si>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</si>
  <si>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</si>
  <si>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</si>
  <si>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</si>
  <si>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</si>
  <si>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</si>
  <si>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</si>
  <si>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</si>
  <si>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</si>
  <si>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</si>
  <si>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</si>
  <si>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</si>
  <si>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</si>
  <si>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</si>
  <si>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</si>
  <si>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</si>
  <si>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</si>
  <si>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</si>
  <si>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</si>
  <si>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</si>
  <si>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</si>
  <si>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</si>
  <si>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</si>
  <si>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</si>
  <si>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</si>
  <si>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</si>
  <si>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</si>
  <si>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</si>
  <si>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</si>
  <si>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</si>
  <si>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</si>
  <si>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</si>
  <si>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</si>
  <si>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</si>
  <si>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</si>
  <si>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</si>
  <si>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</si>
  <si>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</si>
  <si>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</si>
  <si>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</si>
  <si>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</si>
  <si>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</si>
  <si>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</si>
  <si>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</si>
  <si>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</si>
  <si>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</si>
  <si>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</si>
  <si>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</si>
  <si>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</si>
  <si>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</si>
  <si>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</si>
  <si>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</si>
  <si>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</si>
  <si>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</si>
  <si>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</si>
  <si>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</si>
  <si>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</si>
  <si>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</si>
  <si>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</si>
  <si>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</si>
  <si>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</si>
  <si>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</si>
  <si>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</si>
  <si>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</si>
  <si>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</si>
  <si>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</si>
  <si>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</si>
  <si>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</si>
  <si>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</si>
  <si>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</si>
  <si>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</si>
  <si>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</si>
  <si>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</si>
  <si>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</si>
  <si>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</si>
  <si>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</si>
  <si>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</si>
  <si>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</si>
  <si>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</si>
  <si>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</si>
  <si>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</si>
  <si>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</si>
  <si>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</si>
  <si>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</si>
  <si>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</si>
  <si>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</si>
  <si>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</si>
  <si>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</si>
  <si>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</si>
  <si>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</si>
  <si>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</si>
  <si>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</si>
  <si>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</si>
  <si>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</si>
  <si>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</si>
  <si>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</si>
  <si>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</si>
  <si>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</si>
  <si>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</si>
  <si>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</si>
  <si>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</si>
  <si>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</si>
  <si>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</si>
  <si>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</si>
  <si>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</si>
  <si>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</si>
  <si>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</si>
  <si>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</si>
  <si>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</si>
  <si>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</si>
  <si>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</si>
  <si>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</si>
  <si>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</si>
  <si>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</si>
  <si>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</si>
  <si>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</si>
  <si>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</si>
  <si>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</si>
  <si>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</si>
  <si>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</si>
  <si>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</si>
  <si>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</si>
  <si>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</si>
  <si>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</si>
  <si>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</si>
  <si>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</si>
  <si>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</si>
  <si>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</si>
  <si>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</si>
  <si>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</si>
  <si>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</si>
  <si>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</si>
  <si>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</si>
  <si>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</si>
  <si>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</si>
  <si>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</si>
  <si>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</si>
  <si>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</si>
  <si>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</si>
  <si>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</si>
  <si>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</si>
  <si>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</si>
  <si>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</si>
  <si>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</si>
  <si>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</si>
  <si>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</si>
  <si>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</si>
  <si>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</si>
  <si>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</si>
  <si>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</si>
  <si>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</si>
  <si>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</si>
  <si>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</si>
  <si>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</si>
  <si>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</si>
  <si>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</si>
  <si>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</si>
  <si>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</si>
  <si>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</si>
  <si>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</si>
  <si>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</si>
  <si>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</si>
  <si>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</si>
  <si>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</si>
  <si>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</si>
  <si>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</si>
  <si>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</si>
  <si>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</si>
  <si>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</si>
  <si>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</si>
  <si>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</si>
  <si>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</si>
  <si>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</si>
  <si>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</si>
  <si>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</si>
  <si>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</si>
  <si>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</si>
  <si>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</si>
  <si>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</si>
  <si>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</si>
  <si>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</si>
  <si>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</si>
  <si>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</si>
  <si>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</si>
  <si>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</si>
  <si>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</si>
  <si>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</si>
  <si>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</si>
  <si>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</si>
  <si>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</si>
  <si>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</si>
  <si>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</si>
  <si>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</si>
  <si>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</si>
  <si>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</si>
  <si>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</si>
  <si>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</si>
  <si>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</si>
  <si>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</si>
  <si>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</si>
  <si>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</si>
  <si>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</si>
  <si>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</si>
  <si>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</si>
  <si>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</si>
  <si>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</si>
  <si>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</si>
  <si>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</si>
  <si>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</si>
  <si>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</si>
  <si>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</si>
  <si>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</si>
  <si>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</si>
  <si>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</si>
  <si>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</si>
  <si>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</si>
  <si>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</si>
  <si>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</si>
  <si>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</si>
  <si>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</si>
  <si>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</si>
  <si>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</si>
  <si>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</si>
  <si>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</si>
  <si>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</si>
  <si>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</si>
  <si>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</si>
  <si>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</si>
  <si>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</si>
  <si>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</si>
  <si>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</si>
  <si>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</si>
  <si>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</si>
  <si>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</si>
  <si>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</si>
  <si>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</si>
  <si>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</si>
  <si>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</si>
  <si>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</si>
  <si>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</si>
  <si>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</si>
  <si>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</si>
  <si>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</si>
  <si>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</si>
  <si>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</si>
  <si>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</si>
  <si>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</si>
  <si>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</si>
  <si>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</si>
  <si>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</si>
  <si>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</si>
  <si>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</si>
  <si>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</si>
  <si>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</si>
  <si>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</si>
  <si>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</si>
  <si>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</si>
  <si>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</si>
  <si>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</si>
  <si>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</si>
  <si>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</si>
  <si>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</si>
  <si>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</si>
  <si>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</si>
  <si>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</si>
  <si>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</si>
  <si>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</si>
  <si>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</si>
  <si>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</si>
  <si>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</si>
  <si>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</si>
  <si>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</si>
  <si>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</si>
  <si>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</si>
  <si>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</si>
  <si>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</si>
  <si>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</si>
  <si>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</si>
  <si>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</si>
  <si>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</si>
  <si>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</si>
  <si>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</si>
  <si>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</si>
  <si>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</si>
  <si>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</si>
  <si>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</si>
  <si>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</si>
  <si>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</si>
  <si>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</si>
  <si>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</si>
  <si>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</si>
  <si>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</si>
  <si>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</si>
  <si>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</si>
  <si>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</si>
  <si>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</si>
  <si>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</si>
  <si>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</si>
  <si>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</si>
  <si>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</si>
  <si>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</si>
  <si>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</si>
  <si>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</si>
  <si>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</si>
  <si>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</si>
  <si>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</si>
  <si>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</si>
  <si>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</si>
  <si>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</si>
  <si>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</si>
  <si>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</si>
  <si>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</si>
  <si>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</si>
  <si>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</si>
  <si>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</si>
  <si>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</si>
  <si>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</si>
  <si>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</si>
  <si>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</si>
  <si>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</si>
  <si>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</si>
  <si>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</si>
  <si>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</si>
  <si>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</si>
  <si>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</si>
  <si>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</si>
  <si>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</si>
  <si>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</si>
  <si>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</si>
  <si>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</si>
  <si>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</si>
  <si>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</si>
  <si>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</si>
  <si>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</si>
  <si>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</si>
  <si>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</si>
  <si>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</si>
  <si>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</si>
  <si>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</si>
  <si>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</si>
  <si>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</si>
  <si>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</si>
  <si>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</si>
  <si>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</si>
  <si>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</si>
  <si>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</si>
  <si>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</si>
  <si>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</si>
  <si>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</si>
  <si>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</si>
  <si>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</si>
  <si>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</si>
  <si>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</si>
  <si>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</si>
  <si>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</si>
  <si>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</si>
  <si>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</si>
  <si>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</si>
  <si>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</si>
  <si>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</si>
  <si>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</si>
  <si>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</si>
  <si>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</si>
  <si>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</si>
  <si>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</si>
  <si>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</si>
  <si>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</si>
  <si>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</si>
  <si>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</si>
  <si>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</si>
  <si>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</si>
  <si>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</si>
  <si>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</si>
  <si>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</si>
  <si>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</si>
  <si>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</si>
  <si>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</si>
  <si>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</si>
  <si>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</si>
  <si>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</si>
  <si>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</si>
  <si>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</si>
  <si>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</si>
  <si>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</si>
  <si>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</si>
  <si>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</si>
  <si>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</si>
  <si>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</si>
  <si>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</si>
  <si>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</si>
  <si>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</si>
  <si>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</si>
  <si>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</si>
  <si>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</si>
  <si>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</si>
  <si>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</si>
  <si>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</si>
  <si>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</si>
  <si>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</si>
  <si>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</si>
  <si>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</si>
  <si>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</si>
  <si>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</si>
  <si>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</si>
  <si>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</si>
  <si>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</si>
  <si>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</si>
  <si>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</si>
  <si>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</si>
  <si>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</si>
  <si>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</si>
  <si>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</si>
  <si>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</si>
  <si>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</si>
  <si>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</si>
  <si>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</si>
  <si>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</si>
  <si>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</si>
  <si>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</si>
  <si>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</si>
  <si>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</si>
  <si>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</si>
  <si>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</si>
  <si>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</si>
  <si>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</si>
  <si>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</si>
  <si>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</si>
  <si>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</si>
  <si>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</si>
  <si>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</si>
  <si>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</si>
  <si>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</si>
  <si>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</si>
  <si>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</si>
  <si>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</si>
  <si>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</si>
  <si>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</si>
  <si>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</si>
  <si>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</si>
  <si>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</si>
  <si>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</si>
  <si>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</si>
  <si>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</si>
  <si>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</si>
  <si>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</si>
  <si>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</si>
  <si>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</si>
  <si>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</si>
  <si>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</si>
  <si>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</si>
  <si>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</si>
  <si>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</si>
  <si>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</si>
  <si>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</si>
  <si>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</si>
  <si>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</si>
  <si>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</si>
  <si>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</si>
  <si>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</si>
  <si>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</si>
  <si>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</si>
  <si>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</si>
  <si>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</si>
  <si>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</si>
  <si>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</si>
  <si>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</si>
  <si>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</si>
  <si>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</si>
  <si>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</si>
  <si>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</si>
  <si>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</si>
  <si>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</si>
  <si>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</si>
  <si>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</si>
  <si>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</si>
  <si>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</si>
  <si>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</si>
  <si>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</si>
  <si>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</si>
  <si>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</si>
  <si>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</si>
  <si>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</si>
  <si>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</si>
  <si>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</si>
  <si>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</si>
  <si>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</si>
  <si>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</si>
  <si>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</si>
  <si>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</si>
  <si>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</si>
  <si>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</si>
  <si>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</si>
  <si>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</si>
  <si>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</si>
  <si>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</si>
  <si>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</si>
  <si>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</si>
  <si>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</si>
  <si>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</si>
  <si>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</si>
  <si>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</si>
  <si>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</si>
  <si>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</si>
  <si>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</si>
  <si>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</si>
  <si>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</si>
  <si>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</si>
  <si>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</si>
  <si>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</si>
  <si>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</si>
  <si>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</si>
  <si>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</si>
  <si>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</si>
  <si>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</si>
  <si>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</si>
  <si>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</si>
  <si>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</si>
  <si>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</si>
  <si>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</si>
  <si>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</si>
  <si>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</si>
  <si>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</si>
  <si>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</si>
  <si>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</si>
  <si>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</si>
  <si>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</si>
  <si>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</si>
  <si>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</si>
  <si>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</si>
  <si>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</si>
  <si>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</si>
  <si>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</si>
  <si>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</si>
  <si>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</si>
  <si>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</si>
  <si>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</si>
  <si>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</si>
  <si>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</si>
  <si>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</si>
  <si>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</si>
  <si>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</si>
  <si>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</si>
  <si>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</si>
  <si>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</si>
  <si>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</si>
  <si>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</si>
  <si>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</si>
  <si>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</si>
  <si>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</si>
  <si>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</si>
  <si>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</si>
  <si>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</si>
  <si>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</si>
  <si>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</si>
  <si>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</si>
  <si>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</si>
  <si>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</si>
  <si>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</si>
  <si>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</si>
  <si>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</si>
  <si>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</si>
  <si>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</si>
  <si>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</si>
  <si>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</si>
  <si>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</si>
  <si>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</si>
  <si>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</si>
  <si>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</si>
  <si>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</si>
  <si>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</si>
  <si>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</si>
  <si>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</si>
  <si>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</si>
  <si>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</si>
  <si>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</si>
  <si>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</si>
  <si>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</si>
  <si>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</si>
  <si>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</si>
  <si>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</si>
  <si>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</si>
  <si>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</si>
  <si>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</si>
  <si>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</si>
  <si>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</si>
  <si>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</si>
  <si>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</si>
  <si>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</si>
  <si>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</si>
  <si>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</si>
  <si>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</si>
  <si>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</si>
  <si>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</si>
  <si>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</si>
  <si>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</si>
  <si>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</si>
  <si>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</si>
  <si>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</si>
  <si>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</si>
  <si>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</si>
  <si>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</si>
  <si>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</si>
  <si>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</si>
  <si>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</si>
  <si>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</si>
  <si>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</si>
  <si>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</si>
  <si>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</si>
  <si>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</si>
  <si>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</si>
  <si>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</si>
  <si>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</si>
  <si>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</si>
  <si>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</si>
  <si>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</si>
  <si>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</si>
  <si>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</si>
  <si>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</si>
  <si>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</si>
  <si>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</si>
  <si>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</si>
  <si>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</si>
  <si>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</si>
  <si>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</si>
  <si>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</si>
  <si>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</si>
  <si>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</si>
  <si>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</si>
  <si>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</si>
  <si>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</si>
  <si>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</si>
  <si>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</si>
  <si>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</si>
  <si>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</si>
  <si>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</si>
  <si>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</si>
  <si>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</si>
  <si>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</si>
  <si>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</si>
  <si>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</si>
  <si>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</si>
  <si>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</si>
  <si>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</si>
  <si>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</si>
  <si>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</si>
  <si>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</si>
  <si>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</si>
  <si>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</si>
  <si>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</si>
  <si>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</si>
  <si>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</si>
  <si>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</si>
  <si>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</si>
  <si>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</si>
  <si>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</si>
  <si>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</si>
  <si>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</si>
  <si>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</si>
  <si>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</si>
  <si>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</si>
  <si>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</si>
  <si>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</si>
  <si>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</si>
  <si>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</si>
  <si>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</si>
  <si>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</si>
  <si>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</si>
  <si>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</si>
  <si>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</si>
  <si>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</si>
  <si>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</si>
  <si>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</si>
  <si>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</si>
  <si>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</si>
  <si>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</si>
  <si>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</si>
  <si>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</si>
  <si>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</si>
  <si>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</si>
  <si>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</si>
  <si>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</si>
  <si>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</si>
  <si>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</si>
  <si>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</si>
  <si>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</si>
  <si>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</si>
  <si>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</si>
  <si>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</si>
  <si>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</si>
  <si>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</si>
  <si>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</si>
  <si>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</si>
  <si>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</si>
  <si>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</si>
  <si>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</si>
  <si>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</si>
  <si>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</si>
  <si>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</si>
  <si>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</si>
  <si>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</si>
  <si>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</si>
  <si>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</si>
  <si>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</si>
  <si>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</si>
  <si>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</si>
  <si>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</si>
  <si>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</si>
  <si>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</si>
  <si>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</si>
  <si>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</si>
  <si>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</si>
  <si>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</si>
  <si>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</si>
  <si>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</si>
  <si>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</si>
  <si>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</si>
  <si>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</si>
  <si>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</si>
  <si>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</si>
  <si>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</si>
  <si>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</si>
  <si>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</si>
  <si>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</si>
  <si>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</si>
  <si>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</si>
  <si>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</si>
  <si>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</si>
  <si>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</si>
  <si>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</si>
  <si>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</si>
  <si>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</si>
  <si>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</si>
  <si>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</si>
  <si>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</si>
  <si>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</si>
  <si>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</si>
  <si>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</si>
  <si>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</si>
  <si>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</si>
  <si>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</si>
  <si>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</si>
  <si>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</si>
  <si>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</si>
  <si>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</si>
  <si>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</si>
  <si>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</si>
  <si>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</si>
  <si>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</si>
  <si>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</si>
  <si>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</si>
  <si>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</si>
  <si>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</si>
  <si>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</si>
  <si>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</si>
  <si>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</si>
  <si>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</si>
  <si>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</si>
  <si>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</si>
  <si>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</si>
  <si>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</si>
  <si>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</si>
  <si>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</si>
  <si>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</si>
  <si>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</si>
  <si>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</si>
  <si>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</si>
  <si>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</si>
  <si>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</si>
  <si>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</si>
  <si>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</si>
  <si>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</si>
  <si>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</si>
  <si>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</si>
  <si>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</si>
  <si>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</si>
  <si>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</si>
  <si>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</si>
  <si>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</si>
  <si>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</si>
  <si>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</si>
  <si>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</si>
  <si>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</si>
  <si>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</si>
  <si>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</si>
  <si>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</si>
  <si>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</si>
  <si>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</si>
  <si>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</si>
  <si>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</si>
  <si>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</si>
  <si>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</si>
  <si>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</si>
  <si>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</si>
  <si>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</si>
  <si>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</si>
  <si>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</si>
  <si>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</si>
  <si>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</si>
  <si>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</si>
  <si>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</si>
  <si>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</si>
  <si>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</si>
  <si>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</si>
  <si>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</si>
  <si>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</si>
  <si>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</si>
  <si>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</si>
  <si>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</si>
  <si>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</si>
  <si>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</si>
  <si>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</si>
  <si>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</si>
  <si>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</si>
  <si>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</si>
  <si>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</si>
  <si>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</si>
  <si>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</si>
  <si>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</si>
  <si>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</si>
  <si>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</si>
  <si>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</si>
  <si>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</si>
  <si>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</si>
  <si>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</si>
  <si>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</si>
  <si>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</si>
  <si>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</si>
  <si>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</si>
  <si>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</si>
  <si>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</si>
  <si>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</si>
  <si>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</si>
  <si>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</si>
  <si>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</si>
  <si>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</si>
  <si>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</si>
  <si>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</si>
  <si>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</si>
  <si>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</si>
  <si>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</si>
  <si>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</si>
  <si>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</si>
  <si>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</si>
  <si>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</si>
  <si>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</si>
  <si>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</si>
  <si>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</si>
  <si>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</si>
  <si>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</si>
  <si>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</si>
  <si>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</si>
  <si>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</si>
  <si>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</si>
  <si>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</si>
  <si>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</si>
  <si>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</si>
  <si>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</si>
  <si>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</si>
  <si>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</si>
  <si>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</si>
  <si>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</si>
  <si>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</si>
  <si>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</si>
  <si>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</si>
  <si>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</si>
  <si>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</si>
  <si>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</si>
  <si>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</si>
  <si>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</si>
  <si>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</si>
  <si>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</si>
  <si>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</si>
  <si>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</si>
  <si>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</si>
  <si>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</si>
  <si>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</si>
  <si>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</si>
  <si>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</si>
  <si>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</si>
  <si>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</si>
  <si>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</si>
  <si>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</si>
  <si>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</si>
  <si>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</si>
  <si>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</si>
  <si>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</si>
  <si>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</si>
  <si>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</si>
  <si>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</si>
  <si>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</si>
  <si>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</si>
  <si>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</si>
  <si>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</si>
  <si>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</si>
  <si>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</si>
  <si>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</si>
  <si>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</si>
  <si>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</si>
  <si>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</si>
  <si>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</si>
  <si>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</si>
  <si>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</si>
  <si>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</si>
  <si>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</si>
  <si>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</si>
  <si>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</si>
  <si>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</si>
  <si>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</si>
  <si>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</si>
  <si>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</si>
  <si>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</si>
  <si>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</si>
  <si>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</si>
  <si>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</si>
  <si>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</si>
  <si>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</si>
  <si>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</si>
  <si>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</si>
  <si>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</si>
  <si>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</si>
  <si>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</si>
  <si>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</si>
  <si>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</si>
  <si>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</si>
  <si>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</si>
  <si>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</si>
  <si>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</si>
  <si>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</si>
  <si>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</si>
  <si>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</si>
  <si>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</si>
  <si>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</si>
  <si>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</si>
  <si>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</si>
  <si>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</si>
  <si>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</si>
  <si>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</si>
  <si>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</si>
  <si>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</si>
  <si>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</si>
  <si>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</si>
  <si>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</si>
  <si>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</si>
  <si>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</si>
  <si>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</si>
  <si>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</si>
  <si>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</si>
  <si>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</si>
  <si>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</si>
  <si>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</si>
  <si>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</si>
  <si>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</si>
  <si>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</si>
  <si>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</si>
  <si>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</si>
  <si>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</si>
  <si>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</si>
  <si>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</si>
  <si>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</si>
  <si>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</si>
  <si>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</si>
  <si>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</si>
  <si>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</si>
  <si>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</si>
  <si>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</si>
  <si>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</si>
  <si>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</si>
  <si>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</si>
  <si>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</si>
  <si>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</si>
  <si>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</si>
  <si>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</si>
  <si>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</si>
  <si>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</si>
  <si>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</si>
  <si>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</si>
  <si>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</si>
  <si>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</si>
  <si>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</si>
  <si>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</si>
  <si>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</si>
  <si>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</si>
  <si>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</si>
  <si>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</si>
  <si>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</si>
  <si>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</si>
  <si>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</si>
  <si>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</si>
  <si>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</si>
  <si>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</si>
  <si>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</si>
  <si>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</si>
  <si>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</si>
  <si>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</si>
  <si>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</si>
  <si>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</si>
  <si>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</si>
  <si>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</si>
  <si>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</si>
  <si>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</si>
  <si>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</si>
  <si>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</si>
  <si>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</si>
  <si>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</si>
  <si>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</si>
  <si>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</si>
  <si>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</si>
  <si>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</si>
  <si>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</si>
  <si>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</si>
  <si>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</si>
  <si>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</si>
  <si>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</si>
  <si>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</si>
  <si>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</si>
  <si>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</si>
  <si>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</si>
  <si>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</si>
  <si>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</si>
  <si>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</si>
  <si>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</si>
  <si>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</si>
  <si>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</si>
  <si>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</si>
  <si>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</si>
  <si>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</si>
  <si>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</si>
  <si>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</si>
  <si>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</si>
  <si>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</si>
  <si>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</si>
  <si>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</si>
  <si>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</si>
  <si>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</si>
  <si>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</si>
  <si>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</si>
  <si>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</si>
  <si>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</si>
  <si>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</si>
  <si>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</si>
  <si>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</si>
  <si>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</si>
  <si>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</si>
  <si>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</si>
  <si>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</si>
  <si>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</si>
  <si>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</si>
  <si>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</si>
  <si>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</si>
  <si>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</si>
  <si>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</si>
  <si>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</si>
  <si>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</si>
  <si>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</si>
  <si>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</si>
  <si>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</si>
  <si>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</si>
  <si>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</si>
  <si>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</si>
  <si>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</si>
  <si>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</si>
  <si>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</si>
  <si>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</si>
  <si>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</si>
  <si>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</si>
  <si>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</si>
  <si>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</si>
  <si>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</si>
  <si>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</si>
  <si>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</si>
  <si>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</si>
  <si>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</si>
  <si>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</si>
  <si>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</si>
  <si>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</si>
  <si>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</si>
  <si>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</si>
  <si>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</si>
  <si>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</si>
  <si>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</si>
  <si>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</si>
  <si>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</si>
  <si>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</si>
  <si>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</si>
  <si>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</si>
  <si>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</si>
  <si>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</si>
  <si>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</si>
  <si>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</si>
  <si>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</si>
  <si>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</si>
  <si>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</si>
  <si>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</si>
  <si>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</si>
  <si>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</si>
  <si>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</si>
  <si>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</si>
  <si>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</si>
  <si>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</si>
  <si>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</si>
  <si>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</si>
  <si>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</si>
  <si>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</si>
  <si>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</si>
  <si>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</si>
  <si>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</si>
  <si>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</si>
  <si>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</si>
  <si>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</si>
  <si>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</si>
  <si>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</si>
  <si>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</si>
  <si>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</si>
  <si>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</si>
  <si>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</si>
  <si>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</si>
  <si>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</si>
  <si>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</si>
  <si>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</si>
  <si>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</si>
  <si>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</si>
  <si>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</si>
  <si>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</si>
  <si>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</si>
  <si>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</si>
  <si>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</si>
  <si>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</si>
  <si>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</si>
  <si>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</si>
  <si>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</si>
  <si>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</si>
  <si>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</si>
  <si>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</si>
  <si>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</si>
  <si>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</si>
  <si>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</si>
  <si>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</si>
  <si>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</si>
  <si>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</si>
  <si>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</si>
  <si>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</si>
  <si>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</si>
  <si>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</si>
  <si>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</si>
  <si>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</si>
  <si>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</si>
  <si>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</si>
  <si>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</si>
  <si>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</si>
  <si>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</si>
  <si>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</si>
  <si>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</si>
  <si>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</si>
  <si>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</si>
  <si>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</si>
  <si>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</si>
  <si>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</si>
  <si>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</si>
  <si>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</si>
  <si>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</si>
  <si>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</si>
  <si>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</si>
  <si>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</si>
  <si>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</si>
  <si>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</si>
  <si>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</si>
  <si>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</si>
  <si>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</si>
  <si>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</si>
  <si>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</si>
  <si>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</si>
  <si>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</si>
  <si>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</si>
  <si>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</si>
  <si>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</si>
  <si>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</si>
  <si>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</si>
  <si>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</si>
  <si>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</si>
  <si>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</si>
  <si>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</si>
  <si>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</si>
  <si>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</si>
  <si>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</si>
  <si>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</si>
  <si>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</si>
  <si>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</si>
  <si>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</si>
  <si>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</si>
  <si>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</si>
  <si>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</si>
  <si>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</si>
  <si>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</si>
  <si>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</si>
  <si>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</si>
  <si>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</si>
  <si>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</si>
  <si>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</si>
  <si>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</si>
  <si>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</si>
  <si>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</si>
  <si>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</si>
  <si>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</si>
  <si>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</si>
  <si>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</si>
  <si>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</si>
  <si>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</si>
  <si>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</si>
  <si>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</si>
  <si>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</si>
  <si>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</si>
  <si>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</si>
  <si>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</si>
  <si>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</si>
  <si>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</si>
  <si>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</si>
  <si>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</si>
  <si>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</si>
  <si>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</si>
  <si>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</si>
  <si>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</si>
  <si>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</si>
  <si>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</si>
  <si>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</si>
  <si>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</si>
  <si>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</si>
  <si>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</si>
  <si>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</si>
  <si>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</si>
  <si>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</si>
  <si>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</si>
  <si>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</si>
  <si>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</si>
  <si>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</si>
  <si>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</si>
  <si>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</si>
  <si>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</si>
  <si>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</si>
  <si>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</si>
  <si>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</si>
  <si>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</si>
  <si>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</si>
  <si>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</si>
  <si>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</si>
  <si>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</si>
  <si>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</si>
  <si>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</si>
  <si>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</si>
  <si>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</si>
  <si>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</si>
  <si>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</si>
  <si>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</si>
  <si>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</si>
  <si>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</si>
  <si>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</si>
  <si>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</si>
  <si>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</si>
  <si>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</si>
  <si>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</si>
  <si>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</si>
  <si>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</si>
  <si>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</si>
  <si>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</si>
  <si>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</si>
  <si>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</si>
  <si>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</si>
  <si>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</si>
  <si>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</si>
  <si>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</si>
  <si>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</si>
  <si>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</si>
  <si>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</si>
  <si>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</si>
  <si>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</si>
  <si>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</si>
  <si>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</si>
  <si>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</si>
  <si>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</si>
  <si>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</si>
  <si>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</si>
  <si>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</si>
  <si>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</si>
  <si>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</si>
  <si>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</si>
  <si>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</si>
  <si>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</si>
  <si>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</si>
  <si>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</si>
  <si>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</si>
  <si>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</si>
  <si>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</si>
  <si>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</si>
  <si>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</si>
  <si>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</si>
  <si>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</si>
  <si>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</si>
  <si>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</si>
  <si>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</si>
  <si>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</si>
  <si>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</si>
  <si>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</si>
  <si>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</si>
  <si>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</si>
  <si>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</si>
  <si>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</si>
  <si>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</si>
  <si>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</si>
  <si>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</si>
  <si>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</si>
  <si>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</si>
  <si>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</si>
  <si>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</si>
  <si>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</si>
  <si>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</si>
  <si>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</si>
  <si>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</si>
  <si>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</si>
  <si>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</si>
  <si>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</si>
  <si>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</si>
  <si>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</si>
  <si>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</si>
  <si>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</si>
  <si>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</si>
  <si>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</si>
  <si>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</si>
  <si>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</si>
  <si>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</si>
  <si>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</si>
  <si>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</si>
  <si>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</si>
  <si>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</si>
  <si>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</si>
  <si>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</si>
  <si>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</si>
  <si>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</si>
  <si>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</si>
  <si>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</si>
  <si>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</si>
  <si>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</si>
  <si>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</si>
  <si>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</si>
  <si>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</si>
  <si>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</si>
  <si>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</si>
  <si>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</si>
  <si>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</si>
  <si>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</si>
  <si>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</si>
  <si>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</si>
  <si>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</si>
  <si>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</si>
  <si>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</si>
  <si>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</si>
  <si>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</si>
  <si>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</si>
  <si>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</si>
  <si>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</si>
  <si>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</si>
  <si>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</si>
  <si>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</si>
  <si>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</si>
  <si>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</si>
  <si>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</si>
  <si>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</si>
  <si>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</si>
  <si>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</si>
  <si>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</si>
  <si>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</si>
  <si>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</si>
  <si>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</si>
  <si>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</si>
  <si>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</si>
  <si>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</si>
  <si>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</si>
  <si>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</si>
  <si>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</si>
  <si>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</si>
  <si>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</si>
  <si>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</si>
  <si>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</si>
  <si>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</si>
  <si>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</si>
  <si>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</si>
  <si>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</si>
  <si>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</si>
  <si>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</si>
  <si>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</si>
  <si>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</si>
  <si>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</si>
  <si>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</si>
  <si>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</si>
  <si>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</si>
  <si>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</si>
  <si>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</si>
  <si>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</si>
  <si>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</si>
  <si>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</si>
  <si>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</si>
  <si>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</si>
  <si>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</si>
  <si>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</si>
  <si>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</si>
  <si>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</si>
  <si>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</si>
  <si>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</si>
  <si>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</si>
  <si>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</si>
  <si>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</si>
  <si>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</si>
  <si>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</si>
  <si>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</si>
  <si>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</si>
  <si>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</si>
  <si>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</si>
  <si>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</si>
  <si>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</si>
  <si>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</si>
  <si>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</si>
  <si>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</si>
  <si>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</si>
  <si>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</si>
  <si>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</si>
  <si>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</si>
  <si>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</si>
  <si>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</si>
  <si>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</si>
  <si>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</si>
  <si>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</si>
  <si>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</si>
  <si>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</si>
  <si>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</si>
  <si>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</si>
  <si>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</si>
  <si>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</si>
  <si>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</si>
  <si>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</si>
  <si>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</si>
  <si>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</si>
  <si>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</si>
  <si>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</si>
  <si>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</si>
  <si>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</si>
  <si>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</si>
  <si>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</si>
  <si>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</si>
  <si>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</si>
  <si>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</si>
  <si>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</si>
  <si>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</si>
  <si>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</si>
  <si>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</si>
  <si>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</si>
  <si>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</si>
  <si>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</si>
  <si>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</si>
  <si>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</si>
  <si>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</si>
  <si>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</si>
  <si>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</si>
  <si>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</si>
  <si>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</si>
  <si>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</si>
  <si>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</si>
  <si>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</si>
  <si>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</si>
  <si>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</si>
  <si>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</si>
  <si>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</si>
  <si>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</si>
  <si>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</si>
  <si>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</si>
  <si>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</si>
  <si>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</si>
  <si>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</si>
  <si>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</si>
  <si>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</si>
  <si>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</si>
  <si>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</si>
  <si>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</si>
  <si>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</si>
  <si>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</si>
  <si>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</si>
  <si>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</si>
  <si>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</si>
  <si>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</si>
  <si>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</si>
  <si>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</si>
  <si>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</si>
  <si>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</si>
  <si>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</si>
  <si>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</si>
  <si>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</si>
  <si>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</si>
  <si>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</si>
  <si>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</si>
  <si>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</si>
  <si>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</si>
  <si>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</si>
  <si>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</si>
  <si>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</si>
  <si>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</si>
  <si>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</si>
  <si>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</si>
  <si>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</si>
  <si>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</si>
  <si>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</si>
  <si>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</si>
  <si>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</si>
  <si>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</si>
  <si>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</si>
  <si>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</si>
  <si>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</si>
  <si>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</si>
  <si>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</si>
  <si>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</si>
  <si>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</si>
  <si>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</si>
  <si>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</si>
  <si>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</si>
  <si>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</si>
  <si>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</si>
  <si>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</si>
  <si>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</si>
  <si>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</si>
  <si>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</si>
  <si>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</si>
  <si>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</si>
  <si>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</si>
  <si>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</si>
  <si>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</si>
  <si>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</si>
  <si>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</si>
  <si>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</si>
  <si>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</si>
  <si>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</si>
  <si>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</si>
  <si>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</si>
  <si>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</si>
  <si>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</si>
  <si>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</si>
  <si>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</si>
  <si>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</si>
  <si>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</si>
  <si>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</si>
  <si>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</si>
  <si>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</si>
  <si>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</si>
  <si>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</si>
  <si>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</si>
  <si>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</si>
  <si>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</si>
  <si>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</si>
  <si>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</si>
  <si>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</si>
  <si>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</si>
  <si>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</si>
  <si>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</si>
  <si>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</si>
  <si>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</si>
  <si>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</si>
  <si>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</si>
  <si>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</si>
  <si>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</si>
  <si>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</si>
  <si>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</si>
  <si>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</si>
  <si>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</si>
  <si>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</si>
  <si>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</si>
  <si>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</si>
  <si>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</si>
  <si>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</si>
  <si>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</si>
  <si>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</si>
  <si>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</si>
  <si>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</si>
  <si>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</si>
  <si>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</si>
  <si>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</si>
  <si>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</si>
  <si>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</si>
  <si>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</si>
  <si>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</si>
  <si>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</si>
  <si>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</si>
  <si>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</si>
  <si>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</si>
  <si>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</si>
  <si>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</si>
  <si>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</si>
  <si>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</si>
  <si>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</si>
  <si>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</si>
  <si>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</si>
  <si>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</si>
  <si>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</si>
  <si>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</si>
  <si>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</si>
  <si>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</si>
  <si>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</si>
  <si>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</si>
  <si>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</si>
  <si>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</si>
  <si>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</si>
  <si>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</si>
  <si>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</si>
  <si>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</si>
  <si>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</si>
  <si>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</si>
  <si>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</si>
  <si>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</si>
  <si>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</si>
  <si>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</si>
  <si>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</si>
  <si>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</si>
  <si>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</si>
  <si>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</si>
  <si>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</si>
  <si>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</si>
  <si>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</si>
  <si>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</si>
  <si>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</si>
  <si>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</si>
  <si>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</si>
  <si>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</si>
  <si>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</si>
  <si>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</si>
  <si>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</si>
  <si>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</si>
  <si>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</si>
  <si>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</si>
  <si>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</si>
  <si>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</si>
  <si>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</si>
  <si>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</si>
  <si>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</si>
  <si>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</si>
  <si>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</si>
  <si>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</si>
  <si>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</si>
  <si>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</si>
  <si>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</si>
  <si>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</si>
  <si>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</si>
  <si>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</si>
  <si>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</si>
  <si>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</si>
  <si>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</si>
  <si>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</si>
  <si>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</si>
  <si>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</si>
  <si>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</si>
  <si>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</si>
  <si>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</si>
  <si>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</si>
  <si>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</si>
  <si>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</si>
  <si>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</si>
  <si>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</si>
  <si>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</si>
  <si>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</si>
  <si>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</si>
  <si>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</si>
  <si>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</si>
  <si>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</si>
  <si>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</si>
  <si>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</si>
  <si>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</si>
  <si>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</si>
  <si>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</si>
  <si>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</si>
  <si>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</si>
  <si>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</si>
  <si>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</si>
  <si>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</si>
  <si>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</si>
  <si>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</si>
  <si>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</si>
  <si>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</si>
  <si>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</si>
  <si>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</si>
  <si>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</si>
  <si>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</si>
  <si>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</si>
  <si>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</si>
  <si>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</si>
  <si>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</si>
  <si>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</si>
  <si>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</si>
  <si>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</si>
  <si>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</si>
  <si>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</si>
  <si>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</si>
  <si>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</si>
  <si>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</si>
  <si>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</si>
  <si>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</si>
  <si>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</si>
  <si>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</si>
  <si>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</si>
  <si>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</si>
  <si>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</si>
  <si>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</si>
  <si>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</si>
  <si>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</si>
  <si>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</si>
  <si>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</si>
  <si>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</si>
  <si>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</si>
  <si>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</si>
  <si>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</si>
  <si>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</si>
  <si>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</si>
  <si>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</si>
  <si>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</si>
  <si>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</si>
  <si>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</si>
  <si>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</si>
  <si>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</si>
  <si>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</si>
  <si>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</si>
  <si>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</si>
  <si>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</si>
  <si>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</si>
  <si>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</si>
  <si>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</si>
  <si>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</si>
  <si>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</si>
  <si>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</si>
  <si>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</si>
  <si>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</si>
  <si>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</si>
  <si>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</si>
  <si>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</si>
  <si>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</si>
  <si>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</si>
  <si>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</si>
  <si>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</si>
  <si>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</si>
  <si>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</si>
  <si>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</si>
  <si>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</si>
  <si>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</si>
  <si>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</si>
  <si>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</si>
  <si>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</si>
  <si>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</si>
  <si>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</si>
  <si>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</si>
  <si>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</si>
  <si>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</si>
  <si>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</si>
  <si>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</si>
  <si>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</si>
  <si>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</si>
  <si>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</si>
  <si>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</si>
  <si>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</si>
  <si>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</si>
  <si>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</si>
  <si>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</si>
  <si>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</si>
  <si>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</si>
  <si>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</si>
  <si>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</si>
  <si>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</si>
  <si>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</si>
  <si>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</si>
  <si>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</si>
  <si>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</si>
  <si>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</si>
  <si>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</si>
  <si>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</si>
  <si>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</si>
  <si>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</si>
  <si>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</si>
  <si>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</si>
  <si>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</si>
  <si>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</si>
  <si>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</si>
  <si>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</si>
  <si>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</si>
  <si>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</si>
  <si>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</si>
  <si>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</si>
  <si>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</si>
  <si>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</si>
  <si>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</si>
  <si>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</si>
  <si>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</si>
  <si>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</si>
  <si>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</si>
  <si>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</si>
  <si>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</si>
  <si>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</si>
  <si>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</si>
  <si>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</si>
  <si>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</si>
  <si>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</si>
  <si>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</si>
  <si>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</si>
  <si>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</si>
  <si>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</si>
  <si>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</si>
  <si>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</si>
  <si>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</si>
  <si>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</si>
  <si>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</si>
  <si>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</si>
  <si>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</si>
  <si>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</si>
  <si>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</si>
  <si>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</si>
  <si>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</si>
  <si>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</si>
  <si>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</si>
  <si>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</si>
  <si>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</si>
  <si>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</si>
  <si>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</si>
  <si>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</si>
  <si>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</si>
  <si>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</si>
  <si>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</si>
  <si>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</si>
  <si>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</si>
  <si>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</si>
  <si>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</si>
  <si>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</si>
  <si>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</si>
  <si>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</si>
  <si>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</si>
  <si>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</si>
  <si>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</si>
  <si>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</si>
  <si>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</si>
  <si>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</si>
  <si>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</si>
  <si>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</si>
  <si>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</si>
  <si>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</si>
  <si>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</si>
  <si>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</si>
  <si>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</si>
  <si>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</si>
  <si>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</si>
  <si>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</si>
  <si>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</si>
  <si>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</si>
  <si>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</si>
  <si>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</si>
  <si>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</si>
  <si>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</si>
  <si>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</si>
  <si>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</si>
  <si>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</si>
  <si>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</si>
  <si>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</si>
  <si>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</si>
  <si>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</si>
  <si>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</si>
  <si>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</si>
  <si>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</si>
  <si>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</si>
  <si>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</si>
  <si>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</si>
  <si>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</si>
  <si>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</si>
  <si>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</si>
  <si>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</si>
  <si>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</si>
  <si>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</si>
  <si>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</si>
  <si>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</si>
  <si>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</si>
  <si>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</si>
  <si>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</si>
  <si>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</si>
  <si>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</si>
  <si>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</si>
  <si>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</si>
  <si>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</si>
  <si>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</si>
  <si>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</si>
  <si>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</si>
  <si>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</si>
  <si>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</si>
  <si>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</si>
  <si>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</si>
  <si>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</si>
  <si>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</si>
  <si>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</si>
  <si>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</si>
  <si>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</si>
  <si>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</si>
  <si>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</si>
  <si>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</si>
  <si>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</si>
  <si>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</si>
  <si>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</si>
  <si>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</si>
  <si>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</si>
  <si>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</si>
  <si>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</si>
  <si>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</si>
  <si>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</si>
  <si>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</si>
  <si>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</si>
  <si>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</si>
  <si>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</si>
  <si>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</si>
  <si>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</si>
  <si>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</si>
  <si>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</si>
  <si>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</si>
  <si>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</si>
  <si>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</si>
  <si>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</si>
  <si>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</si>
  <si>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</si>
  <si>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</si>
  <si>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</si>
  <si>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</si>
  <si>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</si>
  <si>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</si>
  <si>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</si>
  <si>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</si>
  <si>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</si>
  <si>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</si>
  <si>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</si>
  <si>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</si>
  <si>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</si>
  <si>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</si>
  <si>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</si>
  <si>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</si>
  <si>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</si>
  <si>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</si>
  <si>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</si>
  <si>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</si>
  <si>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</si>
  <si>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</si>
  <si>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</si>
  <si>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</si>
  <si>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</si>
  <si>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</si>
  <si>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</si>
  <si>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</si>
  <si>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</si>
  <si>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</si>
  <si>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</si>
  <si>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</si>
  <si>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</si>
  <si>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</si>
  <si>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</si>
  <si>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</si>
  <si>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</si>
  <si>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</si>
  <si>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</si>
  <si>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</si>
  <si>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</si>
  <si>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</si>
  <si>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</si>
  <si>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</si>
  <si>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</si>
  <si>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</si>
  <si>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</si>
  <si>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</si>
  <si>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</si>
  <si>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</si>
  <si>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</si>
  <si>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</si>
  <si>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</si>
  <si>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</si>
  <si>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</si>
  <si>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</si>
  <si>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</si>
  <si>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</si>
  <si>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</si>
  <si>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</si>
  <si>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</si>
  <si>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</si>
  <si>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</si>
  <si>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</si>
  <si>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</si>
  <si>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</si>
  <si>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</si>
  <si>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</si>
  <si>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</si>
  <si>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</si>
  <si>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</si>
  <si>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</si>
  <si>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</si>
  <si>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</si>
  <si>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</si>
  <si>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</si>
  <si>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</si>
  <si>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</si>
  <si>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</si>
  <si>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</si>
  <si>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</si>
  <si>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</si>
  <si>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</si>
  <si>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</si>
  <si>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</si>
  <si>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</si>
  <si>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</si>
  <si>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</si>
  <si>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</si>
  <si>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</si>
  <si>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</si>
  <si>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</si>
  <si>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</si>
  <si>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</si>
  <si>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</si>
  <si>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</si>
  <si>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</si>
  <si>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</si>
  <si>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</si>
  <si>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</si>
  <si>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</si>
  <si>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</si>
  <si>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</si>
  <si>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</si>
  <si>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</si>
  <si>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</si>
  <si>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</si>
  <si>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</si>
  <si>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</si>
  <si>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</si>
  <si>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</si>
  <si>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</si>
  <si>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</si>
  <si>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</si>
  <si>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</si>
  <si>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</si>
  <si>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</si>
  <si>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</si>
  <si>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</si>
  <si>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</si>
  <si>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</si>
  <si>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</si>
  <si>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</si>
  <si>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</si>
  <si>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</si>
  <si>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</si>
  <si>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</si>
  <si>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</si>
  <si>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</si>
  <si>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</si>
  <si>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</si>
  <si>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</si>
  <si>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</si>
  <si>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</si>
  <si>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</si>
  <si>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</si>
  <si>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</si>
  <si>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</si>
  <si>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</si>
  <si>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</si>
  <si>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</si>
  <si>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</si>
  <si>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</si>
  <si>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</si>
  <si>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</si>
  <si>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</si>
  <si>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</si>
  <si>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</si>
  <si>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</si>
  <si>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</si>
  <si>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</si>
  <si>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</si>
  <si>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</si>
  <si>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</si>
  <si>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</si>
  <si>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</si>
  <si>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</si>
  <si>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</si>
  <si>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</si>
  <si>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</si>
  <si>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</si>
  <si>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</si>
  <si>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</si>
  <si>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</si>
  <si>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</si>
  <si>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</si>
  <si>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</si>
  <si>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</si>
  <si>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</si>
  <si>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</si>
  <si>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</si>
  <si>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</si>
  <si>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</si>
  <si>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</si>
  <si>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</si>
  <si>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</si>
  <si>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</si>
  <si>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</si>
  <si>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</si>
  <si>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</si>
  <si>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</si>
  <si>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</si>
  <si>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</si>
  <si>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</si>
  <si>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</si>
  <si>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</si>
  <si>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</si>
  <si>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</si>
  <si>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</si>
  <si>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</si>
  <si>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</si>
  <si>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</si>
  <si>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</si>
  <si>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</si>
  <si>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</si>
  <si>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</si>
  <si>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</si>
  <si>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</si>
  <si>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</si>
  <si>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</si>
  <si>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</si>
  <si>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</si>
  <si>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</si>
  <si>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</si>
  <si>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</si>
  <si>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</si>
  <si>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</si>
  <si>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</si>
  <si>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</si>
  <si>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</si>
  <si>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</si>
  <si>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</si>
  <si>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</si>
  <si>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</si>
  <si>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</si>
  <si>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</si>
  <si>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</si>
  <si>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</si>
  <si>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</si>
  <si>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</si>
  <si>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</si>
  <si>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</si>
  <si>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</si>
  <si>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</si>
  <si>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</si>
  <si>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</si>
  <si>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</si>
  <si>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</si>
  <si>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</si>
  <si>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</si>
  <si>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</si>
  <si>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</si>
  <si>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</si>
  <si>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</si>
  <si>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</si>
  <si>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</si>
  <si>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</si>
  <si>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</si>
  <si>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</si>
  <si>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</si>
  <si>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</si>
  <si>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</si>
  <si>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</si>
  <si>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</si>
  <si>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</si>
  <si>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</si>
  <si>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</si>
  <si>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</si>
  <si>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</si>
  <si>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</si>
  <si>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</si>
  <si>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</si>
  <si>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</si>
  <si>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</si>
  <si>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</si>
  <si>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</si>
  <si>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</si>
  <si>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</si>
  <si>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</si>
  <si>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</si>
  <si>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</si>
  <si>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</si>
  <si>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</si>
  <si>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</si>
  <si>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</si>
  <si>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</si>
  <si>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</si>
  <si>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</si>
  <si>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</si>
  <si>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</si>
  <si>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</si>
  <si>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</si>
  <si>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</si>
  <si>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</si>
  <si>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</si>
  <si>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</si>
  <si>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</si>
  <si>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</si>
  <si>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</si>
  <si>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</si>
  <si>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</si>
  <si>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</si>
  <si>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</si>
  <si>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</si>
  <si>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</si>
  <si>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</si>
  <si>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</si>
  <si>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</si>
  <si>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</si>
  <si>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</si>
  <si>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</si>
  <si>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</si>
  <si>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</si>
  <si>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</si>
  <si>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</si>
  <si>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</si>
  <si>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</si>
  <si>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</si>
  <si>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</si>
  <si>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</si>
  <si>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</si>
  <si>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</si>
  <si>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</si>
  <si>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</si>
  <si>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</si>
  <si>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</si>
  <si>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</si>
  <si>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</si>
  <si>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</si>
  <si>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</si>
  <si>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</si>
  <si>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</si>
  <si>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</si>
  <si>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</si>
  <si>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</si>
  <si>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</si>
  <si>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</si>
  <si>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</si>
  <si>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</si>
  <si>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</si>
  <si>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</si>
  <si>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</si>
  <si>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</si>
  <si>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</si>
  <si>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</si>
  <si>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</si>
  <si>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</si>
  <si>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</si>
  <si>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</si>
  <si>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</si>
  <si>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</si>
  <si>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</si>
  <si>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</si>
  <si>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</si>
  <si>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</si>
  <si>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</si>
  <si>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</si>
  <si>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</si>
  <si>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</si>
  <si>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</si>
  <si>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</si>
  <si>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</si>
  <si>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</si>
  <si>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</si>
  <si>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</si>
  <si>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</si>
  <si>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</si>
  <si>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</si>
  <si>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</si>
  <si>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</si>
  <si>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</si>
  <si>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</si>
  <si>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</si>
  <si>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</si>
  <si>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</si>
  <si>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</si>
  <si>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</si>
  <si>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</si>
  <si>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</si>
  <si>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</si>
  <si>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</si>
  <si>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</si>
  <si>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</si>
  <si>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</si>
  <si>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</si>
  <si>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</si>
  <si>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</si>
  <si>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</si>
  <si>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</si>
  <si>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</si>
  <si>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</si>
  <si>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</si>
  <si>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</si>
  <si>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</si>
  <si>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</si>
  <si>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</si>
  <si>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</si>
  <si>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</si>
  <si>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</si>
  <si>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</si>
  <si>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</si>
  <si>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</si>
  <si>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</si>
  <si>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</si>
  <si>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</si>
  <si>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</si>
  <si>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</si>
  <si>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</si>
  <si>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</si>
  <si>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</si>
  <si>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</si>
  <si>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</si>
  <si>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</si>
  <si>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</si>
  <si>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</si>
  <si>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</si>
  <si>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</si>
  <si>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</si>
  <si>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</si>
  <si>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</si>
  <si>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</si>
  <si>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</si>
  <si>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</si>
  <si>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</si>
  <si>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</si>
  <si>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</si>
  <si>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</si>
  <si>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</si>
  <si>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</si>
  <si>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</si>
  <si>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</si>
  <si>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</si>
  <si>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</si>
  <si>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</si>
  <si>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</si>
  <si>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</si>
  <si>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</si>
  <si>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</si>
  <si>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</si>
  <si>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</si>
  <si>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</si>
  <si>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</si>
  <si>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</si>
  <si>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</si>
  <si>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</si>
  <si>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</si>
  <si>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</si>
  <si>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</si>
  <si>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</si>
  <si>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</si>
  <si>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</si>
  <si>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</si>
  <si>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</si>
  <si>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</si>
  <si>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</si>
  <si>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</si>
  <si>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</si>
  <si>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</si>
  <si>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</si>
  <si>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</si>
  <si>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</si>
  <si>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</si>
  <si>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</si>
  <si>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</si>
  <si>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</si>
  <si>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</si>
  <si>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</si>
  <si>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</si>
  <si>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</si>
  <si>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</si>
  <si>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</si>
  <si>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</si>
  <si>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</si>
  <si>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</si>
  <si>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</si>
  <si>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</si>
  <si>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</si>
  <si>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</si>
  <si>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</si>
  <si>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</si>
  <si>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</si>
  <si>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</si>
  <si>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</si>
  <si>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</si>
  <si>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</si>
  <si>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</si>
  <si>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</si>
  <si>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</si>
  <si>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</si>
  <si>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</si>
  <si>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</si>
  <si>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</si>
  <si>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</si>
  <si>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</si>
  <si>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</si>
  <si>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</si>
  <si>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</si>
  <si>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</si>
  <si>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</si>
  <si>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</si>
  <si>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</si>
  <si>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</si>
  <si>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</si>
  <si>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</si>
  <si>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</si>
  <si>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</si>
  <si>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</si>
  <si>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</si>
  <si>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</si>
  <si>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</si>
  <si>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</si>
  <si>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</si>
  <si>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</si>
  <si>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</si>
  <si>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</si>
  <si>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</si>
  <si>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</si>
  <si>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</si>
  <si>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</si>
  <si>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</si>
  <si>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</si>
  <si>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</si>
  <si>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</si>
  <si>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</si>
  <si>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</si>
  <si>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</si>
  <si>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</si>
  <si>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</si>
  <si>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</si>
  <si>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</si>
  <si>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</si>
  <si>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</si>
  <si>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</si>
  <si>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</si>
  <si>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</si>
  <si>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</si>
  <si>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</si>
  <si>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</si>
  <si>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</si>
  <si>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</si>
  <si>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</si>
  <si>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</si>
  <si>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</si>
  <si>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</si>
  <si>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</si>
  <si>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</si>
  <si>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</si>
  <si>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</si>
  <si>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</si>
  <si>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</si>
  <si>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</si>
  <si>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</si>
  <si>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</si>
  <si>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</si>
  <si>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</si>
  <si>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</si>
  <si>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</si>
  <si>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</si>
  <si>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</si>
  <si>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</si>
  <si>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</si>
  <si>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</si>
  <si>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</si>
  <si>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</si>
  <si>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</si>
  <si>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</si>
  <si>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</si>
  <si>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</si>
  <si>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</si>
  <si>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</si>
  <si>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</si>
  <si>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</si>
  <si>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</si>
  <si>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</si>
  <si>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</si>
  <si>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</si>
  <si>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</si>
  <si>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</si>
  <si>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</si>
  <si>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</si>
  <si>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</si>
  <si>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</si>
  <si>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</si>
  <si>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</si>
  <si>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</si>
  <si>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</si>
  <si>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</si>
  <si>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</si>
  <si>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</si>
  <si>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</si>
  <si>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</si>
  <si>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</si>
  <si>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</si>
  <si>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</si>
  <si>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</si>
  <si>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</si>
  <si>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</si>
  <si>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</si>
  <si>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</si>
  <si>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</si>
  <si>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</si>
  <si>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</si>
  <si>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</si>
  <si>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</si>
  <si>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</si>
  <si>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</si>
  <si>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</si>
  <si>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</si>
  <si>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</si>
  <si>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</si>
  <si>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</si>
  <si>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</si>
  <si>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</si>
  <si>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</si>
  <si>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</si>
  <si>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</si>
  <si>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</si>
  <si>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</si>
  <si>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</si>
  <si>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</si>
  <si>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</si>
  <si>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</si>
  <si>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</si>
  <si>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</si>
  <si>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</si>
  <si>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</si>
  <si>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</si>
  <si>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</si>
  <si>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</si>
  <si>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</si>
  <si>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</si>
  <si>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</si>
  <si>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</si>
  <si>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</si>
  <si>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</si>
  <si>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</si>
  <si>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</si>
  <si>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</si>
  <si>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</si>
  <si>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</si>
  <si>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</si>
  <si>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</si>
  <si>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</si>
  <si>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</si>
  <si>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</si>
  <si>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</si>
  <si>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</si>
  <si>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</si>
  <si>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</si>
  <si>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</si>
  <si>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</si>
  <si>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</si>
  <si>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</si>
  <si>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</si>
  <si>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</si>
  <si>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</si>
  <si>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</si>
  <si>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</si>
  <si>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</si>
  <si>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</si>
  <si>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</si>
  <si>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</si>
  <si>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</si>
  <si>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</si>
  <si>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</si>
  <si>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</si>
  <si>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</si>
  <si>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</si>
  <si>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</si>
  <si>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</si>
  <si>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</si>
  <si>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</si>
  <si>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</si>
  <si>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</si>
  <si>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</si>
  <si>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</si>
  <si>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</si>
  <si>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</si>
  <si>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</si>
  <si>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</si>
  <si>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</si>
  <si>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</si>
  <si>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</si>
  <si>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</si>
  <si>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</si>
  <si>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</si>
  <si>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</si>
  <si>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</si>
  <si>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</si>
  <si>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</si>
  <si>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</si>
  <si>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</si>
  <si>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</si>
  <si>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</si>
  <si>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</si>
  <si>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</si>
  <si>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</si>
  <si>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</si>
  <si>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</si>
  <si>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</si>
  <si>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</si>
  <si>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</si>
  <si>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</si>
  <si>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</si>
  <si>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</si>
  <si>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</si>
  <si>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</si>
  <si>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</si>
  <si>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</si>
  <si>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</si>
  <si>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</si>
  <si>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</si>
  <si>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</si>
  <si>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</si>
  <si>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</si>
  <si>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</si>
  <si>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</si>
  <si>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</si>
  <si>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</si>
  <si>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</si>
  <si>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</si>
  <si>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</si>
  <si>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</si>
  <si>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</si>
  <si>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</si>
  <si>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</si>
  <si>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</si>
  <si>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</si>
  <si>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</si>
  <si>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</si>
  <si>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</si>
  <si>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</si>
  <si>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</si>
  <si>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</si>
  <si>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</si>
  <si>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</si>
  <si>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</si>
  <si>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</si>
  <si>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</si>
  <si>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</si>
  <si>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</si>
  <si>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</si>
  <si>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</si>
  <si>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</si>
  <si>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</si>
  <si>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</si>
  <si>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</si>
  <si>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</si>
  <si>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</si>
  <si>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</si>
  <si>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</si>
  <si>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</si>
  <si>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</si>
  <si>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</si>
  <si>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</si>
  <si>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</si>
  <si>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</si>
  <si>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</si>
  <si>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</si>
  <si>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</si>
  <si>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</si>
  <si>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</si>
  <si>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</si>
  <si>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</si>
  <si>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</si>
  <si>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</si>
  <si>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</si>
  <si>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</si>
  <si>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</si>
  <si>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</si>
  <si>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</si>
  <si>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</si>
  <si>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</si>
  <si>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</si>
  <si>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</si>
  <si>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</si>
  <si>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</si>
  <si>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</si>
  <si>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</si>
  <si>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</si>
  <si>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</si>
  <si>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</si>
  <si>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</si>
  <si>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</si>
  <si>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</si>
  <si>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</si>
  <si>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</si>
  <si>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</si>
  <si>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</si>
  <si>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</si>
  <si>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</si>
  <si>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</si>
  <si>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</si>
  <si>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</si>
  <si>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</si>
  <si>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</si>
  <si>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</si>
  <si>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</si>
  <si>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</si>
  <si>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</si>
  <si>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</si>
  <si>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</si>
  <si>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</si>
  <si>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</si>
  <si>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</si>
  <si>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</si>
  <si>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</si>
  <si>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</si>
  <si>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</si>
  <si>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</si>
  <si>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</si>
  <si>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</si>
  <si>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</si>
  <si>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</si>
  <si>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</si>
  <si>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</si>
  <si>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</si>
  <si>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</si>
  <si>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</si>
  <si>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</si>
  <si>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</si>
  <si>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</si>
  <si>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</si>
  <si>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</si>
  <si>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</si>
  <si>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</si>
  <si>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</si>
  <si>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</si>
  <si>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</si>
  <si>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</si>
  <si>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</si>
  <si>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</si>
  <si>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</si>
  <si>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</si>
  <si>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</si>
  <si>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</si>
  <si>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</si>
  <si>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</si>
  <si>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</si>
  <si>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</si>
  <si>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</si>
  <si>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</si>
  <si>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</si>
  <si>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</si>
  <si>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</si>
  <si>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</si>
  <si>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</si>
  <si>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</si>
  <si>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</si>
  <si>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</si>
  <si>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</si>
  <si>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</si>
  <si>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</si>
  <si>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</si>
  <si>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</si>
  <si>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</si>
  <si>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</si>
  <si>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</si>
  <si>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</si>
  <si>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</si>
  <si>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</si>
  <si>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</si>
  <si>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</si>
  <si>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</si>
  <si>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</si>
  <si>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</si>
  <si>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</si>
  <si>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</si>
  <si>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</si>
  <si>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</si>
  <si>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</si>
  <si>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</si>
  <si>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</si>
  <si>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</si>
  <si>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</si>
  <si>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</si>
  <si>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</si>
  <si>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</si>
  <si>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</si>
  <si>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</si>
  <si>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</si>
  <si>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</si>
  <si>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</si>
  <si>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</si>
  <si>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</si>
  <si>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</si>
  <si>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</si>
  <si>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</si>
  <si>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</si>
  <si>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</si>
  <si>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</si>
  <si>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</si>
  <si>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</si>
  <si>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</si>
  <si>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</si>
  <si>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</si>
  <si>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</si>
  <si>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</si>
  <si>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</si>
  <si>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</si>
  <si>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</si>
  <si>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</si>
  <si>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</si>
  <si>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</si>
  <si>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</si>
  <si>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</si>
  <si>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</si>
  <si>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</si>
  <si>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</si>
  <si>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</si>
  <si>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</si>
  <si>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</si>
  <si>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</si>
  <si>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</si>
  <si>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</si>
  <si>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</si>
  <si>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</si>
  <si>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</si>
  <si>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</si>
  <si>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</si>
  <si>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</si>
  <si>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</si>
  <si>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</si>
  <si>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</si>
  <si>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</si>
  <si>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</si>
  <si>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</si>
  <si>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</si>
  <si>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</si>
  <si>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</si>
  <si>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</si>
  <si>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</si>
  <si>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</si>
  <si>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</si>
  <si>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</si>
  <si>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</si>
  <si>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</si>
  <si>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</si>
  <si>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</si>
  <si>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</si>
  <si>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</si>
  <si>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</si>
  <si>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</si>
  <si>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</si>
  <si>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</si>
  <si>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</si>
  <si>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</si>
  <si>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</si>
  <si>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</si>
  <si>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</si>
  <si>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</si>
  <si>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</si>
  <si>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</si>
  <si>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</si>
  <si>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</si>
  <si>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</si>
  <si>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</si>
  <si>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</si>
  <si>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</si>
  <si>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</si>
  <si>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</si>
  <si>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</si>
  <si>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</si>
  <si>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</si>
  <si>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</si>
  <si>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</si>
  <si>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</si>
  <si>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</si>
  <si>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</si>
  <si>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</si>
  <si>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</si>
  <si>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</si>
  <si>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</si>
  <si>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</si>
  <si>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</si>
  <si>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</si>
  <si>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</si>
  <si>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</si>
  <si>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</si>
  <si>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</si>
  <si>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</si>
  <si>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</si>
  <si>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</si>
  <si>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</si>
  <si>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</si>
  <si>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</si>
  <si>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</si>
  <si>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</si>
  <si>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</si>
  <si>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</si>
  <si>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</si>
  <si>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</si>
  <si>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</si>
  <si>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</si>
  <si>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</si>
  <si>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</si>
  <si>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</si>
  <si>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</si>
  <si>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</si>
  <si>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</si>
  <si>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</si>
  <si>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</si>
  <si>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</si>
  <si>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</si>
  <si>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</si>
  <si>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</si>
  <si>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</si>
  <si>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</si>
  <si>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</si>
  <si>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</si>
  <si>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</si>
  <si>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</si>
  <si>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</si>
  <si>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</si>
  <si>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</si>
  <si>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</si>
  <si>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</si>
  <si>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</si>
  <si>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</si>
  <si>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</si>
  <si>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</si>
  <si>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</si>
  <si>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</si>
  <si>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</si>
  <si>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</si>
  <si>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</si>
  <si>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</si>
  <si>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</si>
  <si>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</si>
  <si>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</si>
  <si>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</si>
  <si>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</si>
  <si>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</si>
  <si>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</si>
  <si>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</si>
  <si>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</si>
  <si>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</si>
  <si>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</si>
  <si>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</si>
  <si>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</si>
  <si>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</si>
  <si>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</si>
  <si>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</si>
  <si>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</si>
  <si>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</si>
  <si>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</si>
  <si>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</si>
  <si>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</si>
  <si>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</si>
  <si>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</si>
  <si>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</si>
  <si>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</si>
  <si>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</si>
  <si>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</si>
  <si>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</si>
  <si>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</si>
  <si>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</si>
  <si>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</si>
  <si>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</si>
  <si>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</si>
  <si>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</si>
  <si>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</si>
  <si>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</si>
  <si>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</si>
  <si>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</si>
  <si>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</si>
  <si>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</si>
  <si>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</si>
  <si>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</si>
  <si>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</si>
  <si>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</si>
  <si>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</si>
  <si>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</si>
  <si>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</si>
  <si>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</si>
  <si>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</si>
  <si>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</si>
  <si>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</si>
  <si>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</si>
  <si>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</si>
  <si>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</si>
  <si>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</si>
  <si>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</si>
  <si>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</si>
  <si>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</si>
  <si>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</si>
  <si>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</si>
  <si>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</si>
  <si>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</si>
  <si>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</si>
  <si>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</si>
  <si>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</si>
  <si>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</si>
  <si>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</si>
  <si>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</si>
  <si>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</si>
  <si>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</si>
  <si>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</si>
  <si>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</si>
  <si>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</si>
  <si>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</si>
  <si>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</si>
  <si>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</si>
  <si>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</si>
  <si>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</si>
  <si>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</si>
  <si>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</si>
  <si>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</si>
  <si>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</si>
  <si>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</si>
  <si>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</si>
  <si>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</si>
  <si>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</si>
  <si>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</si>
  <si>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</si>
  <si>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</si>
  <si>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</si>
  <si>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</si>
  <si>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</si>
  <si>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</si>
  <si>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</si>
  <si>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</si>
  <si>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</si>
  <si>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</si>
  <si>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</si>
  <si>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</si>
  <si>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</si>
  <si>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</si>
  <si>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</si>
  <si>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</si>
  <si>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</si>
  <si>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</si>
  <si>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</si>
  <si>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</si>
  <si>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</si>
  <si>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</si>
  <si>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</si>
  <si>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</si>
  <si>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</si>
  <si>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</si>
  <si>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</si>
  <si>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</si>
  <si>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</si>
  <si>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</si>
  <si>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</si>
  <si>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</si>
  <si>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</si>
  <si>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</si>
  <si>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</si>
  <si>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</si>
  <si>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</si>
  <si>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</si>
  <si>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</si>
  <si>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</si>
  <si>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</si>
  <si>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</si>
  <si>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</si>
  <si>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</si>
  <si>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</si>
  <si>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</si>
  <si>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</si>
  <si>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</si>
  <si>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</si>
  <si>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</si>
  <si>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</si>
  <si>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</si>
  <si>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</si>
  <si>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</si>
  <si>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</si>
  <si>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</si>
  <si>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</si>
  <si>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</si>
  <si>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</si>
  <si>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</si>
  <si>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</si>
  <si>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</si>
  <si>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</si>
  <si>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</si>
  <si>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</si>
  <si>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</si>
  <si>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</si>
  <si>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</si>
  <si>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</si>
  <si>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</si>
  <si>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</si>
  <si>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</si>
  <si>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</si>
  <si>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</si>
  <si>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</si>
  <si>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</si>
  <si>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</si>
  <si>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</si>
  <si>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</si>
  <si>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</si>
  <si>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</si>
  <si>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</si>
  <si>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</si>
  <si>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</si>
  <si>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</si>
  <si>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</si>
  <si>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</si>
  <si>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</si>
  <si>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</si>
  <si>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</si>
  <si>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</si>
  <si>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</si>
  <si>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</si>
  <si>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</si>
  <si>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</si>
  <si>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</si>
  <si>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</si>
  <si>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</si>
  <si>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</si>
  <si>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</si>
  <si>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</si>
  <si>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</si>
  <si>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</si>
  <si>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</si>
  <si>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</si>
  <si>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</si>
  <si>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</si>
  <si>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</si>
  <si>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</si>
  <si>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</si>
  <si>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</si>
  <si>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</si>
  <si>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</si>
  <si>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</si>
  <si>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</si>
  <si>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</si>
  <si>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</si>
  <si>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</si>
  <si>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</si>
  <si>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</si>
  <si>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</si>
  <si>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</si>
  <si>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</si>
  <si>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</si>
  <si>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</si>
  <si>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</si>
  <si>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</si>
  <si>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</si>
  <si>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</si>
  <si>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</si>
  <si>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</si>
  <si>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</si>
  <si>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</si>
  <si>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</si>
  <si>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</si>
  <si>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</si>
  <si>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</si>
  <si>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</si>
  <si>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</si>
  <si>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</si>
  <si>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</si>
  <si>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</si>
  <si>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</si>
  <si>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</si>
  <si>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</si>
  <si>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</si>
  <si>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</si>
  <si>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</si>
  <si>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</si>
  <si>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</si>
  <si>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</si>
  <si>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</si>
  <si>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</si>
  <si>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</si>
  <si>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</si>
  <si>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</si>
  <si>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</si>
  <si>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</si>
  <si>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</si>
  <si>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</si>
  <si>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</si>
  <si>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</si>
  <si>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</si>
  <si>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</si>
  <si>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</si>
  <si>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</si>
  <si>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</si>
  <si>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</si>
  <si>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</si>
  <si>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</si>
  <si>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</si>
  <si>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</si>
  <si>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</si>
  <si>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</si>
  <si>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</si>
  <si>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</si>
  <si>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</si>
  <si>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</si>
  <si>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</si>
  <si>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</si>
  <si>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</si>
  <si>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</si>
  <si>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</si>
  <si>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</si>
  <si>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</si>
  <si>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</si>
  <si>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</si>
  <si>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</si>
  <si>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</si>
  <si>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</si>
  <si>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</si>
  <si>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</si>
  <si>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</si>
  <si>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</si>
  <si>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</si>
  <si>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</si>
  <si>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</si>
  <si>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</si>
  <si>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</si>
  <si>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</si>
  <si>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</si>
  <si>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</si>
  <si>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</si>
  <si>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</si>
  <si>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</si>
  <si>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</si>
  <si>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</si>
  <si>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</si>
  <si>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</si>
  <si>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</si>
  <si>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</si>
  <si>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</si>
  <si>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</si>
  <si>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</si>
  <si>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</si>
  <si>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</si>
  <si>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</si>
  <si>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</si>
  <si>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</si>
  <si>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</si>
  <si>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</si>
  <si>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</si>
  <si>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</si>
  <si>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</si>
  <si>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</si>
  <si>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</si>
  <si>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</si>
  <si>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</si>
  <si>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</si>
  <si>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</si>
  <si>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</si>
  <si>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</si>
  <si>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</si>
  <si>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</si>
  <si>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</si>
  <si>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</si>
  <si>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</si>
  <si>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</si>
  <si>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</si>
  <si>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</si>
  <si>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</si>
  <si>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</si>
  <si>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</si>
  <si>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</si>
  <si>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</si>
  <si>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</si>
  <si>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</si>
  <si>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</si>
  <si>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</si>
  <si>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</si>
  <si>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</si>
  <si>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</si>
  <si>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</si>
  <si>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</si>
  <si>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</si>
  <si>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</si>
  <si>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</si>
  <si>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</si>
  <si>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</si>
  <si>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</si>
  <si>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</si>
  <si>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</si>
  <si>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</si>
  <si>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</si>
  <si>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</si>
  <si>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</si>
  <si>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</si>
  <si>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</si>
  <si>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</si>
  <si>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</si>
  <si>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</si>
  <si>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</si>
  <si>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</si>
  <si>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</si>
  <si>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</si>
  <si>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</si>
  <si>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</si>
  <si>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</si>
  <si>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</si>
  <si>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</si>
  <si>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</si>
  <si>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</si>
  <si>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</si>
  <si>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</si>
  <si>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</si>
  <si>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</si>
  <si>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</si>
  <si>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</si>
  <si>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</si>
  <si>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</si>
  <si>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</si>
  <si>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</si>
  <si>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</si>
  <si>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</si>
  <si>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</si>
  <si>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</si>
  <si>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</si>
  <si>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</si>
  <si>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</si>
  <si>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</si>
  <si>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</si>
  <si>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</si>
  <si>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</si>
  <si>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</si>
  <si>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</si>
  <si>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</si>
  <si>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</si>
  <si>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</si>
  <si>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</si>
  <si>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</si>
  <si>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</si>
  <si>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</si>
  <si>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</si>
  <si>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</si>
  <si>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</si>
  <si>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</si>
  <si>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</si>
  <si>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</si>
  <si>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</si>
  <si>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</si>
  <si>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</si>
  <si>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</si>
  <si>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</si>
  <si>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</si>
  <si>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</si>
  <si>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</si>
  <si>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</si>
  <si>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</si>
  <si>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</si>
  <si>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</si>
  <si>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</si>
  <si>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</si>
  <si>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</si>
  <si>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</si>
  <si>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</si>
  <si>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</si>
  <si>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</si>
  <si>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</si>
  <si>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</si>
  <si>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</si>
  <si>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</si>
  <si>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</si>
  <si>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</si>
  <si>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</si>
  <si>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</si>
  <si>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</si>
  <si>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</si>
  <si>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</si>
  <si>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</si>
  <si>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</si>
  <si>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</si>
  <si>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</si>
  <si>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</si>
  <si>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</si>
  <si>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</si>
  <si>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</si>
  <si>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</si>
  <si>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</si>
  <si>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</si>
  <si>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</si>
  <si>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</si>
  <si>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</si>
  <si>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</si>
  <si>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</si>
  <si>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</si>
  <si>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</si>
  <si>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</si>
  <si>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</si>
  <si>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</si>
  <si>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</si>
  <si>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</si>
  <si>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</si>
  <si>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</si>
  <si>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</si>
  <si>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</si>
  <si>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</si>
  <si>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</si>
  <si>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</si>
  <si>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</si>
  <si>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</si>
  <si>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</si>
  <si>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</si>
  <si>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</si>
  <si>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</si>
  <si>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</si>
  <si>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</si>
  <si>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</si>
  <si>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</si>
  <si>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</si>
  <si>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</si>
  <si>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</si>
  <si>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</si>
  <si>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</si>
  <si>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</si>
  <si>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</si>
  <si>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</si>
  <si>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</si>
  <si>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</si>
  <si>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</si>
  <si>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</si>
  <si>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</si>
  <si>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</si>
  <si>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</si>
  <si>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</si>
  <si>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</si>
  <si>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</si>
  <si>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</si>
  <si>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</si>
  <si>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</si>
  <si>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</si>
  <si>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</si>
  <si>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</si>
  <si>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</si>
  <si>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</si>
  <si>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</si>
  <si>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</si>
  <si>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</si>
  <si>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</si>
  <si>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</si>
  <si>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</si>
  <si>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</si>
  <si>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</si>
  <si>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</si>
  <si>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</si>
  <si>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</si>
  <si>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</si>
  <si>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</si>
  <si>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</si>
  <si>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</si>
  <si>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</si>
  <si>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</si>
  <si>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</si>
  <si>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</si>
  <si>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</si>
  <si>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</si>
  <si>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</si>
  <si>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</si>
  <si>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</si>
  <si>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</si>
  <si>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</si>
  <si>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</si>
  <si>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</si>
  <si>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</si>
  <si>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</si>
  <si>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</si>
  <si>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</si>
  <si>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</si>
  <si>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</si>
  <si>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</si>
  <si>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</si>
  <si>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</si>
  <si>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</si>
  <si>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</si>
  <si>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</si>
  <si>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</si>
  <si>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</si>
  <si>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</si>
  <si>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</si>
  <si>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</si>
  <si>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</si>
  <si>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</si>
  <si>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</si>
  <si>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</si>
  <si>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</si>
  <si>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</si>
  <si>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</si>
  <si>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</si>
  <si>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</si>
  <si>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</si>
  <si>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</si>
  <si>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</si>
  <si>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</si>
  <si>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</si>
  <si>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</si>
  <si>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</si>
  <si>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</si>
  <si>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</si>
  <si>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</si>
  <si>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</si>
  <si>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</si>
  <si>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</si>
  <si>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</si>
  <si>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</si>
  <si>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</si>
  <si>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</si>
  <si>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</si>
  <si>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</si>
  <si>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</si>
  <si>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</si>
  <si>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</si>
  <si>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</si>
  <si>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</si>
  <si>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</si>
  <si>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</si>
  <si>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</si>
  <si>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</si>
  <si>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</si>
  <si>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</si>
  <si>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</si>
  <si>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</si>
  <si>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</si>
  <si>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</si>
  <si>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</si>
  <si>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</si>
  <si>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</si>
  <si>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</si>
  <si>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</si>
  <si>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</si>
  <si>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</si>
  <si>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</si>
  <si>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</si>
  <si>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</si>
  <si>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</si>
  <si>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</si>
  <si>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</si>
  <si>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</si>
  <si>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</si>
  <si>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</si>
  <si>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</si>
  <si>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</si>
  <si>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</si>
  <si>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</si>
  <si>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</si>
  <si>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</si>
  <si>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</si>
  <si>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</si>
  <si>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</si>
  <si>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</si>
  <si>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</si>
  <si>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</si>
  <si>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</si>
  <si>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</si>
  <si>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</si>
  <si>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</si>
  <si>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</si>
  <si>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</si>
  <si>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</si>
  <si>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</si>
  <si>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</si>
  <si>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</si>
  <si>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</si>
  <si>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</si>
  <si>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</si>
  <si>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</si>
  <si>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</si>
  <si>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</si>
  <si>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</si>
  <si>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</si>
  <si>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</si>
  <si>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</si>
  <si>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</si>
  <si>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</si>
  <si>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</si>
  <si>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</si>
  <si>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</si>
  <si>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</si>
  <si>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</si>
  <si>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</si>
  <si>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</si>
  <si>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</si>
  <si>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</si>
  <si>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</si>
  <si>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</si>
  <si>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</si>
  <si>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</si>
  <si>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</si>
  <si>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</si>
  <si>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</si>
  <si>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</si>
  <si>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</si>
  <si>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</si>
  <si>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</si>
  <si>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</si>
  <si>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</si>
  <si>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</si>
  <si>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</si>
  <si>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</si>
  <si>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</si>
  <si>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</si>
  <si>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</si>
  <si>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</si>
  <si>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</si>
  <si>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</si>
  <si>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</si>
  <si>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</si>
  <si>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</si>
  <si>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</si>
  <si>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</si>
  <si>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</si>
  <si>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</si>
  <si>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</si>
  <si>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</si>
  <si>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</si>
  <si>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</si>
  <si>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</si>
  <si>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</si>
  <si>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</si>
  <si>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</si>
  <si>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</si>
  <si>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</si>
  <si>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</si>
  <si>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</si>
  <si>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</si>
  <si>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</si>
  <si>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</si>
  <si>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</si>
  <si>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</si>
  <si>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</si>
  <si>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</si>
  <si>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</si>
  <si>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</si>
  <si>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</si>
  <si>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</si>
  <si>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</si>
  <si>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</si>
  <si>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</si>
  <si>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</si>
  <si>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</si>
  <si>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</si>
  <si>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</si>
  <si>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</si>
  <si>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</si>
  <si>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</si>
  <si>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</si>
  <si>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</si>
  <si>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</si>
  <si>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</si>
  <si>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</si>
  <si>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</si>
  <si>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</si>
  <si>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</si>
  <si>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</si>
  <si>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</si>
  <si>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</si>
  <si>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</si>
  <si>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</si>
  <si>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</si>
  <si>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</si>
  <si>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</si>
  <si>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</si>
  <si>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</si>
  <si>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</si>
  <si>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</si>
  <si>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</si>
  <si>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</si>
  <si>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</si>
  <si>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</si>
  <si>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</si>
  <si>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</si>
  <si>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</si>
  <si>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</si>
  <si>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</si>
  <si>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</si>
  <si>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</si>
  <si>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</si>
  <si>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</si>
  <si>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</si>
  <si>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</si>
  <si>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</si>
  <si>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</si>
  <si>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</si>
  <si>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</si>
  <si>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</si>
  <si>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</si>
  <si>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</si>
  <si>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</si>
  <si>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</si>
  <si>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</si>
  <si>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</si>
  <si>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</si>
  <si>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</si>
  <si>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</si>
  <si>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</si>
  <si>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</si>
  <si>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</si>
  <si>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</si>
  <si>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</si>
  <si>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</si>
  <si>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</si>
  <si>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</si>
  <si>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</si>
  <si>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</si>
  <si>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</si>
  <si>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</si>
  <si>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</si>
  <si>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</si>
  <si>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</si>
  <si>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</si>
  <si>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</si>
  <si>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</si>
  <si>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</si>
  <si>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</si>
  <si>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</si>
  <si>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</si>
  <si>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</si>
  <si>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</si>
  <si>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</si>
  <si>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</si>
  <si>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</si>
  <si>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</si>
  <si>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</si>
  <si>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</si>
  <si>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</si>
  <si>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</si>
  <si>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</si>
  <si>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</si>
  <si>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</si>
  <si>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</si>
  <si>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</si>
  <si>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</si>
  <si>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</si>
  <si>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</si>
  <si>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</si>
  <si>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</si>
  <si>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</si>
  <si>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</si>
  <si>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</si>
  <si>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</si>
  <si>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</si>
  <si>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</si>
  <si>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</si>
  <si>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</si>
  <si>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</si>
  <si>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</si>
  <si>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</si>
  <si>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</si>
  <si>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</si>
  <si>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</si>
  <si>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</si>
  <si>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</si>
  <si>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</si>
  <si>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</si>
  <si>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</si>
  <si>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</si>
  <si>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</si>
  <si>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</si>
  <si>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</si>
  <si>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</si>
  <si>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</si>
  <si>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</si>
  <si>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</si>
  <si>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</si>
  <si>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</si>
  <si>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</si>
  <si>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</si>
  <si>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</si>
  <si>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</si>
  <si>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</si>
  <si>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</si>
  <si>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</si>
  <si>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</si>
  <si>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</si>
  <si>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</si>
  <si>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</si>
  <si>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</si>
  <si>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</si>
  <si>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</si>
  <si>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</si>
  <si>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</si>
  <si>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</si>
  <si>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</si>
  <si>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</si>
  <si>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</si>
  <si>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</si>
  <si>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</si>
  <si>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</si>
  <si>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</si>
  <si>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</si>
  <si>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</si>
  <si>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</si>
  <si>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</si>
  <si>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</si>
  <si>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</si>
  <si>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</si>
  <si>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</si>
  <si>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</si>
  <si>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</si>
  <si>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</si>
  <si>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</si>
  <si>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</si>
  <si>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</si>
  <si>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</si>
  <si>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</si>
  <si>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</si>
  <si>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</si>
  <si>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</si>
  <si>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</si>
  <si>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</si>
  <si>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</si>
  <si>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</si>
  <si>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</si>
  <si>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</si>
  <si>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</si>
  <si>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</si>
  <si>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</si>
  <si>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</si>
  <si>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</si>
  <si>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</si>
  <si>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</si>
  <si>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</si>
  <si>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</si>
  <si>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</si>
  <si>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</si>
  <si>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</si>
  <si>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</si>
  <si>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</si>
  <si>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</si>
  <si>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</si>
  <si>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</si>
  <si>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</si>
  <si>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</si>
  <si>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</si>
  <si>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</si>
  <si>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</si>
  <si>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</si>
  <si>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</si>
  <si>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</si>
  <si>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</si>
  <si>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</si>
  <si>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</si>
  <si>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</si>
  <si>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</si>
  <si>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</si>
  <si>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</si>
  <si>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</si>
  <si>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</si>
  <si>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</si>
  <si>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</si>
  <si>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</si>
  <si>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</si>
  <si>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</si>
  <si>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</si>
  <si>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</si>
  <si>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</si>
  <si>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</si>
  <si>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</si>
  <si>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</si>
  <si>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</si>
  <si>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</si>
  <si>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</si>
  <si>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</si>
  <si>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</si>
  <si>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</si>
  <si>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</si>
  <si>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</si>
  <si>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</si>
  <si>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</si>
  <si>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</si>
  <si>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</si>
  <si>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</si>
  <si>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</si>
  <si>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</si>
  <si>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</si>
  <si>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</si>
  <si>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</si>
  <si>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</si>
  <si>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</si>
  <si>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</si>
  <si>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</si>
  <si>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</si>
  <si>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</si>
  <si>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</si>
  <si>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</si>
  <si>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</si>
  <si>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</si>
  <si>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</si>
  <si>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</si>
  <si>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</si>
  <si>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</si>
  <si>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</si>
  <si>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</si>
  <si>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</si>
  <si>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</si>
  <si>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</si>
  <si>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</si>
  <si>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</si>
  <si>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</si>
  <si>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</si>
  <si>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</si>
  <si>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</si>
  <si>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</si>
  <si>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</si>
  <si>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</si>
  <si>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</si>
  <si>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</si>
  <si>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</si>
  <si>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</si>
  <si>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</si>
  <si>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</si>
  <si>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</si>
  <si>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</si>
  <si>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</si>
  <si>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</si>
  <si>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</si>
  <si>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</si>
  <si>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</si>
  <si>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</si>
  <si>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</si>
  <si>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</si>
  <si>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</si>
  <si>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</si>
  <si>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</si>
  <si>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</si>
  <si>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</si>
  <si>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</si>
  <si>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</si>
  <si>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</si>
  <si>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</si>
  <si>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</si>
  <si>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</si>
  <si>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</si>
  <si>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</si>
  <si>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</si>
  <si>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</si>
  <si>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</si>
  <si>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</si>
  <si>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</si>
  <si>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</si>
  <si>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</si>
  <si>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</si>
  <si>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</si>
  <si>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</si>
  <si>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</si>
  <si>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</si>
  <si>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</si>
  <si>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</si>
  <si>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</si>
  <si>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</si>
  <si>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</si>
  <si>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</si>
  <si>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</si>
  <si>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</si>
  <si>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</si>
  <si>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</si>
  <si>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</si>
  <si>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</si>
  <si>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</si>
  <si>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</si>
  <si>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</si>
  <si>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</si>
  <si>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</si>
  <si>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</si>
  <si>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</si>
  <si>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</si>
  <si>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</si>
  <si>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</si>
  <si>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</si>
  <si>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</si>
  <si>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</si>
  <si>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</si>
  <si>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</si>
  <si>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</si>
  <si>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</si>
  <si>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</si>
  <si>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</si>
  <si>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</si>
  <si>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</si>
  <si>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</si>
  <si>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</si>
  <si>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</si>
  <si>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</si>
  <si>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</si>
  <si>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</si>
  <si>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</si>
  <si>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</si>
  <si>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</si>
  <si>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</si>
  <si>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</si>
  <si>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</si>
  <si>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</si>
  <si>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</si>
  <si>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</si>
  <si>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</si>
  <si>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</si>
  <si>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</si>
  <si>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</si>
  <si>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</si>
  <si>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</si>
  <si>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</si>
  <si>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</si>
  <si>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</si>
  <si>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</si>
  <si>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</si>
  <si>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</si>
  <si>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</si>
  <si>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</si>
  <si>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</si>
  <si>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</si>
  <si>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</si>
  <si>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</si>
  <si>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</si>
  <si>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</si>
  <si>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</si>
  <si>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</si>
  <si>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</si>
  <si>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</si>
  <si>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</si>
  <si>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</si>
  <si>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</si>
  <si>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</si>
  <si>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</si>
  <si>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</si>
  <si>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</si>
  <si>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</si>
  <si>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</si>
  <si>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</si>
  <si>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</si>
  <si>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</si>
  <si>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</si>
  <si>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</si>
  <si>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</si>
  <si>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</si>
  <si>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</si>
  <si>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</si>
  <si>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</si>
  <si>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</si>
  <si>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</si>
  <si>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</si>
  <si>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</si>
  <si>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</si>
  <si>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</si>
  <si>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</si>
  <si>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</si>
  <si>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</si>
  <si>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</si>
  <si>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</si>
  <si>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</si>
  <si>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</si>
  <si>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</si>
  <si>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</si>
  <si>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</si>
  <si>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</si>
  <si>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</si>
  <si>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</si>
  <si>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</si>
  <si>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</si>
  <si>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</si>
  <si>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</si>
  <si>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</si>
  <si>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</si>
  <si>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</si>
  <si>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</si>
  <si>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</si>
  <si>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</si>
  <si>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</si>
  <si>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</si>
  <si>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</si>
  <si>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</si>
  <si>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</si>
  <si>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</si>
  <si>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</si>
  <si>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</si>
  <si>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</si>
  <si>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</si>
  <si>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</si>
  <si>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</si>
  <si>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</si>
  <si>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</si>
  <si>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</si>
  <si>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</si>
  <si>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</si>
  <si>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</si>
  <si>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</si>
  <si>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</si>
  <si>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</si>
  <si>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</si>
  <si>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</si>
  <si>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</si>
  <si>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</si>
  <si>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</si>
  <si>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</si>
  <si>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</si>
  <si>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</si>
  <si>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</si>
  <si>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</si>
  <si>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</si>
  <si>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</si>
  <si>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</si>
  <si>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</si>
  <si>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</si>
  <si>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</si>
  <si>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</si>
  <si>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</si>
  <si>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</si>
  <si>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</si>
  <si>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</si>
  <si>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</si>
  <si>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</si>
  <si>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</si>
  <si>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</si>
  <si>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</si>
  <si>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</si>
  <si>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</si>
  <si>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</si>
  <si>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</si>
  <si>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</si>
  <si>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</si>
  <si>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</si>
  <si>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</si>
  <si>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</si>
  <si>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</si>
  <si>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</si>
  <si>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</si>
  <si>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</si>
  <si>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</si>
  <si>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</si>
  <si>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</si>
  <si>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</si>
  <si>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</si>
  <si>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</si>
  <si>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</si>
  <si>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</si>
  <si>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</si>
  <si>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</si>
  <si>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</si>
  <si>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</si>
  <si>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</si>
  <si>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</si>
  <si>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</si>
  <si>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</si>
  <si>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</si>
  <si>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</si>
  <si>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</si>
  <si>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</si>
  <si>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</si>
  <si>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</si>
  <si>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</si>
  <si>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</si>
  <si>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</si>
  <si>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</si>
  <si>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</si>
  <si>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</si>
  <si>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</si>
  <si>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</si>
  <si>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</si>
  <si>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</si>
  <si>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</si>
  <si>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</si>
  <si>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</si>
  <si>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</si>
  <si>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</si>
  <si>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</si>
  <si>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</si>
  <si>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</si>
  <si>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</si>
  <si>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</si>
  <si>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</si>
  <si>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</si>
  <si>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</si>
  <si>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</si>
  <si>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</si>
  <si>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</si>
  <si>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</si>
  <si>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</si>
  <si>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</si>
  <si>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</si>
  <si>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</si>
  <si>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</si>
  <si>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</si>
  <si>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</si>
  <si>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</si>
  <si>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</si>
  <si>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</si>
  <si>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</si>
  <si>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</si>
  <si>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</si>
  <si>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</si>
  <si>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</si>
  <si>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</si>
  <si>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</si>
  <si>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</si>
  <si>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</si>
  <si>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</si>
  <si>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</si>
  <si>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</si>
  <si>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</si>
  <si>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</si>
  <si>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</si>
  <si>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</si>
  <si>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</si>
  <si>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</si>
  <si>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</si>
  <si>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</si>
  <si>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</si>
  <si>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</si>
  <si>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</si>
  <si>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</si>
  <si>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</si>
  <si>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</si>
  <si>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</si>
  <si>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</si>
  <si>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</si>
  <si>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</si>
  <si>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</si>
  <si>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</si>
  <si>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</si>
  <si>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</si>
  <si>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</si>
  <si>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</si>
  <si>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</si>
  <si>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</si>
  <si>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</si>
  <si>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</si>
  <si>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</si>
  <si>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</si>
  <si>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</si>
  <si>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</si>
  <si>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</si>
  <si>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</si>
  <si>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</si>
  <si>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</si>
  <si>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</si>
  <si>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</si>
  <si>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</si>
  <si>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</si>
  <si>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</si>
  <si>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</si>
  <si>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</si>
  <si>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</si>
  <si>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</si>
  <si>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</si>
  <si>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</si>
  <si>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</si>
  <si>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</si>
  <si>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</si>
  <si>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</si>
  <si>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</si>
  <si>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</si>
  <si>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</si>
  <si>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</si>
  <si>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</si>
  <si>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</si>
  <si>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</si>
  <si>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</si>
  <si>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</si>
  <si>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</si>
  <si>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</si>
  <si>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</si>
  <si>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</si>
  <si>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</si>
  <si>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</si>
  <si>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</si>
  <si>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</si>
  <si>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</si>
  <si>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</si>
  <si>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</si>
  <si>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</si>
  <si>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</si>
  <si>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</si>
  <si>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</si>
  <si>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</si>
  <si>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</si>
  <si>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</si>
  <si>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</si>
  <si>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</si>
  <si>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</si>
  <si>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</si>
  <si>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</si>
  <si>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</si>
  <si>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</si>
  <si>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</si>
  <si>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</si>
  <si>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</si>
  <si>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</si>
  <si>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</si>
  <si>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</si>
  <si>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</si>
  <si>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</si>
  <si>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</si>
  <si>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</si>
  <si>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</si>
  <si>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</si>
  <si>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</si>
  <si>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</si>
  <si>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</si>
  <si>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</si>
  <si>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</si>
  <si>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</si>
  <si>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</si>
  <si>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</si>
  <si>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</si>
  <si>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</si>
  <si>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</si>
  <si>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</si>
  <si>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</si>
  <si>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</si>
  <si>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</si>
  <si>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</si>
  <si>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</si>
  <si>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</si>
  <si>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</si>
  <si>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</si>
  <si>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</si>
  <si>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</si>
  <si>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</si>
  <si>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</si>
  <si>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</si>
  <si>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</si>
  <si>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</si>
  <si>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</si>
  <si>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</si>
  <si>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</si>
  <si>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</si>
  <si>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</si>
  <si>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</si>
  <si>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</si>
  <si>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</si>
  <si>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</si>
  <si>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</si>
  <si>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</si>
  <si>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</si>
  <si>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</si>
  <si>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</si>
  <si>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</si>
  <si>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</si>
  <si>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</si>
  <si>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</si>
  <si>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</si>
  <si>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</si>
  <si>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</si>
  <si>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</si>
  <si>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</si>
  <si>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</si>
  <si>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</si>
  <si>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</si>
  <si>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</si>
  <si>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</si>
  <si>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</si>
  <si>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</si>
  <si>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</si>
  <si>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</si>
  <si>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</si>
  <si>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</si>
  <si>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</si>
  <si>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</si>
  <si>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</si>
  <si>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</si>
  <si>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</si>
  <si>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</si>
  <si>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</si>
  <si>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</si>
  <si>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</si>
  <si>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</si>
  <si>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</si>
  <si>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</si>
  <si>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</si>
  <si>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</si>
  <si>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</si>
  <si>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</si>
  <si>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</si>
  <si>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</si>
  <si>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</si>
  <si>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</si>
  <si>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</si>
  <si>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</si>
  <si>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</si>
  <si>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</si>
  <si>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</si>
  <si>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</si>
  <si>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</si>
  <si>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</si>
  <si>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</si>
  <si>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</si>
  <si>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</si>
  <si>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</si>
  <si>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</si>
  <si>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</si>
  <si>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</si>
  <si>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</si>
  <si>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</si>
  <si>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</si>
  <si>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</si>
  <si>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</si>
  <si>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</si>
  <si>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</si>
  <si>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</si>
  <si>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</si>
  <si>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</si>
  <si>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</si>
  <si>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</si>
  <si>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</si>
  <si>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</si>
  <si>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</si>
  <si>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</si>
  <si>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</si>
  <si>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</si>
  <si>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</si>
  <si>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</si>
  <si>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</si>
  <si>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</si>
  <si>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</si>
  <si>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</si>
  <si>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</si>
  <si>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</si>
  <si>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</si>
  <si>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</si>
  <si>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</si>
  <si>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</si>
  <si>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</si>
  <si>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</si>
  <si>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</si>
  <si>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</si>
  <si>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</si>
  <si>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</si>
  <si>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</si>
  <si>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</si>
  <si>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</si>
  <si>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</si>
  <si>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</si>
  <si>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</si>
  <si>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</si>
  <si>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</si>
  <si>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</si>
  <si>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</si>
  <si>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</si>
  <si>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</si>
  <si>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</si>
  <si>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</si>
  <si>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</si>
  <si>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</si>
  <si>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</si>
  <si>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</si>
  <si>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</si>
  <si>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</si>
  <si>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</si>
  <si>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</si>
  <si>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</si>
  <si>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</si>
  <si>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</si>
  <si>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</si>
  <si>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</si>
  <si>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</si>
  <si>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</si>
  <si>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</si>
  <si>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</si>
  <si>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</si>
  <si>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</si>
  <si>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</si>
  <si>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</si>
  <si>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</si>
  <si>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</si>
  <si>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</si>
  <si>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</si>
  <si>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</si>
  <si>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</si>
  <si>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</si>
  <si>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</si>
  <si>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</si>
  <si>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</si>
  <si>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</si>
  <si>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</si>
  <si>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</si>
  <si>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</si>
  <si>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</si>
  <si>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</si>
  <si>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</si>
  <si>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</si>
  <si>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</si>
  <si>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</si>
  <si>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</si>
  <si>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</si>
  <si>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</si>
  <si>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</si>
  <si>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</si>
  <si>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</si>
  <si>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</si>
  <si>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</si>
  <si>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</si>
  <si>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</si>
  <si>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</si>
  <si>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</si>
  <si>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</si>
  <si>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</si>
  <si>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</si>
  <si>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</si>
  <si>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</si>
  <si>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</si>
  <si>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</si>
  <si>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</si>
  <si>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</si>
  <si>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</si>
  <si>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</si>
  <si>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</si>
  <si>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</si>
  <si>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</si>
  <si>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</si>
  <si>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</si>
  <si>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</si>
  <si>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</si>
  <si>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</si>
  <si>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</si>
  <si>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</si>
  <si>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</si>
  <si>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</si>
  <si>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</si>
  <si>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</si>
  <si>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</si>
  <si>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</si>
  <si>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</si>
  <si>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</si>
  <si>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</si>
  <si>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</si>
  <si>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</si>
  <si>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</si>
  <si>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</si>
  <si>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</si>
  <si>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</si>
  <si>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</si>
  <si>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</si>
  <si>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</si>
  <si>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</si>
  <si>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</si>
  <si>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</si>
  <si>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</si>
  <si>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</si>
  <si>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</si>
  <si>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</si>
  <si>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</si>
  <si>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</si>
  <si>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</si>
  <si>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</si>
  <si>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</si>
  <si>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</si>
  <si>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</si>
  <si>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</si>
  <si>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</si>
  <si>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</si>
  <si>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</si>
  <si>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</si>
  <si>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</si>
  <si>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</si>
  <si>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</si>
  <si>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</si>
  <si>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</si>
  <si>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</si>
  <si>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</si>
  <si>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</si>
  <si>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</si>
  <si>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</si>
  <si>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</si>
  <si>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</si>
  <si>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</si>
  <si>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</si>
  <si>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</si>
  <si>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</si>
  <si>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</si>
  <si>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</si>
  <si>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</si>
  <si>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</si>
  <si>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</si>
  <si>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</si>
  <si>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</si>
  <si>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</si>
  <si>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</si>
  <si>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</si>
  <si>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</si>
  <si>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</si>
  <si>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</si>
  <si>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</si>
  <si>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</si>
  <si>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</si>
  <si>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</si>
  <si>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</si>
  <si>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</si>
  <si>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</si>
  <si>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</si>
  <si>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</si>
  <si>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</si>
  <si>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</si>
  <si>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</si>
  <si>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</si>
  <si>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</si>
  <si>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</si>
  <si>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</si>
  <si>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</si>
  <si>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</si>
  <si>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</si>
  <si>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</si>
  <si>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</si>
  <si>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</si>
  <si>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</si>
  <si>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</si>
  <si>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</si>
  <si>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</si>
  <si>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</si>
  <si>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</si>
  <si>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</si>
  <si>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</si>
  <si>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</si>
  <si>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</si>
  <si>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</si>
  <si>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</si>
  <si>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</si>
  <si>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</si>
  <si>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</si>
  <si>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</si>
  <si>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</si>
  <si>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</si>
  <si>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</si>
  <si>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</si>
  <si>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</si>
  <si>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</si>
  <si>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</si>
  <si>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</si>
  <si>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</si>
  <si>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</si>
  <si>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</si>
  <si>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</si>
  <si>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</si>
  <si>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</si>
  <si>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</si>
  <si>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</si>
  <si>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</si>
  <si>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</si>
  <si>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</si>
  <si>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</si>
  <si>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</si>
  <si>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</si>
  <si>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</si>
  <si>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</si>
  <si>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</si>
  <si>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</si>
  <si>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</si>
  <si>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</si>
  <si>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</si>
  <si>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</si>
  <si>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</si>
  <si>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</si>
  <si>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</si>
  <si>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</si>
  <si>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</si>
  <si>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</si>
  <si>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</si>
  <si>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</si>
  <si>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</si>
  <si>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</si>
  <si>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</si>
  <si>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</si>
  <si>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</si>
  <si>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</si>
  <si>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</si>
  <si>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</si>
  <si>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</si>
  <si>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</si>
  <si>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</si>
  <si>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</si>
  <si>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</si>
  <si>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</si>
  <si>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</si>
  <si>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</si>
  <si>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</si>
  <si>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</si>
  <si>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</si>
  <si>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</si>
  <si>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</si>
  <si>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</si>
  <si>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</si>
  <si>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</si>
  <si>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</si>
  <si>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</si>
  <si>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</si>
  <si>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</si>
  <si>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</si>
  <si>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</si>
  <si>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</si>
  <si>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</si>
  <si>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</si>
  <si>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</si>
  <si>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</si>
  <si>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</si>
  <si>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</si>
  <si>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</si>
  <si>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</si>
  <si>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</si>
  <si>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</si>
  <si>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</si>
  <si>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</si>
  <si>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</si>
  <si>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</si>
  <si>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</si>
  <si>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</si>
  <si>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</si>
  <si>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</si>
  <si>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</si>
  <si>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</si>
  <si>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</si>
  <si>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</si>
  <si>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</si>
  <si>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</si>
  <si>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</si>
  <si>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</si>
  <si>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</si>
  <si>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</si>
  <si>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</si>
  <si>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</si>
  <si>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</si>
  <si>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</si>
  <si>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</si>
  <si>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</si>
  <si>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</si>
  <si>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</si>
  <si>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</si>
  <si>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</si>
  <si>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</si>
  <si>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</si>
  <si>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</si>
  <si>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</si>
  <si>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</si>
  <si>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</si>
  <si>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</si>
  <si>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</si>
  <si>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</si>
  <si>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</si>
  <si>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</si>
  <si>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</si>
  <si>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</si>
  <si>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</si>
  <si>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</si>
  <si>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</si>
  <si>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</si>
  <si>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</si>
  <si>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</si>
  <si>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</si>
  <si>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</si>
  <si>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</si>
  <si>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</si>
  <si>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</si>
  <si>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</si>
  <si>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</si>
  <si>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</si>
  <si>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</si>
  <si>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</si>
  <si>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</si>
  <si>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</si>
  <si>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</si>
  <si>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</si>
  <si>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</si>
  <si>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</si>
  <si>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</si>
  <si>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</si>
  <si>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</si>
  <si>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</si>
  <si>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</si>
  <si>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</si>
  <si>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</si>
  <si>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</si>
  <si>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</si>
  <si>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</si>
  <si>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</si>
  <si>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</si>
  <si>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</si>
  <si>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</si>
  <si>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</si>
  <si>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</si>
  <si>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</si>
  <si>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</si>
  <si>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</si>
  <si>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</si>
  <si>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</si>
  <si>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</si>
  <si>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</si>
  <si>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</si>
  <si>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</si>
  <si>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</si>
  <si>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</si>
  <si>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</si>
  <si>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</si>
  <si>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</si>
  <si>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</si>
  <si>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</si>
  <si>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</si>
  <si>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</si>
  <si>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</si>
  <si>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</si>
  <si>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</si>
  <si>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</si>
  <si>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</si>
  <si>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</si>
  <si>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</si>
  <si>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</si>
  <si>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</si>
  <si>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</si>
  <si>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</si>
  <si>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</si>
  <si>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</si>
  <si>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</si>
  <si>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</si>
  <si>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</si>
  <si>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</si>
  <si>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</si>
  <si>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</si>
  <si>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</si>
  <si>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</si>
  <si>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</si>
  <si>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</si>
  <si>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</si>
  <si>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</si>
  <si>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</si>
  <si>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</si>
  <si>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</si>
  <si>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</si>
  <si>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</si>
  <si>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</si>
  <si>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</si>
  <si>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</si>
  <si>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</si>
  <si>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</si>
  <si>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</si>
  <si>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</si>
  <si>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</si>
  <si>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</si>
  <si>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</si>
  <si>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</si>
  <si>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</si>
  <si>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</si>
  <si>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</si>
  <si>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</si>
  <si>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</si>
  <si>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</si>
  <si>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</si>
  <si>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</si>
  <si>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</si>
  <si>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</si>
  <si>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</si>
  <si>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</si>
  <si>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</si>
  <si>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</si>
  <si>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</si>
  <si>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</si>
  <si>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</si>
  <si>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</si>
  <si>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</si>
  <si>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</si>
  <si>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</si>
  <si>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</si>
  <si>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</si>
  <si>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</si>
  <si>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</si>
  <si>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</si>
  <si>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</si>
  <si>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</si>
  <si>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</si>
  <si>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</si>
  <si>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</si>
  <si>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</si>
  <si>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</si>
  <si>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</si>
  <si>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</si>
  <si>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</si>
  <si>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</si>
  <si>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</si>
  <si>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</si>
  <si>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</si>
  <si>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</si>
  <si>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</si>
  <si>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</si>
  <si>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</si>
  <si>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</si>
  <si>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</si>
  <si>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</si>
  <si>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</si>
  <si>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</si>
  <si>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</si>
  <si>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</si>
  <si>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</si>
  <si>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</si>
  <si>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</si>
  <si>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</si>
  <si>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</si>
  <si>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</si>
  <si>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</si>
  <si>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</si>
  <si>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</si>
  <si>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</si>
  <si>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</si>
  <si>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</si>
  <si>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</si>
  <si>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</si>
  <si>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</si>
  <si>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</si>
  <si>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</si>
  <si>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</si>
  <si>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</si>
  <si>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</si>
  <si>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</si>
  <si>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</si>
  <si>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</si>
  <si>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</si>
  <si>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</si>
  <si>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</si>
  <si>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</si>
  <si>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</si>
  <si>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</si>
  <si>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</si>
  <si>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</si>
  <si>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</si>
  <si>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</si>
  <si>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</si>
  <si>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</si>
  <si>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</si>
  <si>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</si>
  <si>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</si>
  <si>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</si>
  <si>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</si>
  <si>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</si>
  <si>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</si>
  <si>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</si>
  <si>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</si>
  <si>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</si>
  <si>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</si>
  <si>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</si>
  <si>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</si>
  <si>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</si>
  <si>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</si>
  <si>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</si>
  <si>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</si>
  <si>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</si>
  <si>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</si>
  <si>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</si>
  <si>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</si>
  <si>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</si>
  <si>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</si>
  <si>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</si>
  <si>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</si>
  <si>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</si>
  <si>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</si>
  <si>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</si>
  <si>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</si>
  <si>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</si>
  <si>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</si>
  <si>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</si>
  <si>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</si>
  <si>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</si>
  <si>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</si>
  <si>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</si>
  <si>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</si>
  <si>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</si>
  <si>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</si>
  <si>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</si>
  <si>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</si>
  <si>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</si>
  <si>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</si>
  <si>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</si>
  <si>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</si>
  <si>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</si>
  <si>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</si>
  <si>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</si>
  <si>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</si>
  <si>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</si>
  <si>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</si>
  <si>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</si>
  <si>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</si>
  <si>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</si>
  <si>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</si>
  <si>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</si>
  <si>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</si>
  <si>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</si>
  <si>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</si>
  <si>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</si>
  <si>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</si>
  <si>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</si>
  <si>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</si>
  <si>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</si>
  <si>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</si>
  <si>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</si>
  <si>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</si>
  <si>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</si>
  <si>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</si>
  <si>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</si>
  <si>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</si>
  <si>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</si>
  <si>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</si>
  <si>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</si>
  <si>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</si>
  <si>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</si>
  <si>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</si>
  <si>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</si>
  <si>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</si>
  <si>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</si>
  <si>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</si>
  <si>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</si>
  <si>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</si>
  <si>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</si>
  <si>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</si>
  <si>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</si>
  <si>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</si>
  <si>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</si>
  <si>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</si>
  <si>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</si>
  <si>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</si>
  <si>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</si>
  <si>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</si>
  <si>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</si>
  <si>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</si>
  <si>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</si>
  <si>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</si>
  <si>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</si>
  <si>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</si>
  <si>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</si>
  <si>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</si>
  <si>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</si>
  <si>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</si>
  <si>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</si>
  <si>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</si>
  <si>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</si>
  <si>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</si>
  <si>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</si>
  <si>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</si>
  <si>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</si>
  <si>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</si>
  <si>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</si>
  <si>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</si>
  <si>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</si>
  <si>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</si>
  <si>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</si>
  <si>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</si>
  <si>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</si>
  <si>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</si>
  <si>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</si>
  <si>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</si>
  <si>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</si>
  <si>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</si>
  <si>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</si>
  <si>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</si>
  <si>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</si>
  <si>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</si>
  <si>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</si>
  <si>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</si>
  <si>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</si>
  <si>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</si>
  <si>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</si>
  <si>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</si>
  <si>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</si>
  <si>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</si>
  <si>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</si>
  <si>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</si>
  <si>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</si>
  <si>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</si>
  <si>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</si>
  <si>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</si>
  <si>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</si>
  <si>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</si>
  <si>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</si>
  <si>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</si>
  <si>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</si>
  <si>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</si>
  <si>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</si>
  <si>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</si>
  <si>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</si>
  <si>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</si>
  <si>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</si>
  <si>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</si>
  <si>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</si>
  <si>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</si>
  <si>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</si>
  <si>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</si>
  <si>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</si>
  <si>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</si>
  <si>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</si>
  <si>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</si>
  <si>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</si>
  <si>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</si>
  <si>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</si>
  <si>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</si>
  <si>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</si>
  <si>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</si>
  <si>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</si>
  <si>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</si>
  <si>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</si>
  <si>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</si>
  <si>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</si>
  <si>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</si>
  <si>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</si>
  <si>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</si>
  <si>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</si>
  <si>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</si>
  <si>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</si>
  <si>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</si>
  <si>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</si>
  <si>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</si>
  <si>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</si>
  <si>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</si>
  <si>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</si>
  <si>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</si>
  <si>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</si>
  <si>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</si>
  <si>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</si>
  <si>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</si>
  <si>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</si>
  <si>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</si>
  <si>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</si>
  <si>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</si>
  <si>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</si>
  <si>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</si>
  <si>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</si>
  <si>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</si>
  <si>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</si>
  <si>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</si>
  <si>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</si>
  <si>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</si>
  <si>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</si>
  <si>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</si>
  <si>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</si>
  <si>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</si>
  <si>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</si>
  <si>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</si>
  <si>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</si>
  <si>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</si>
  <si>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</si>
  <si>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</si>
  <si>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</si>
  <si>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</si>
  <si>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</si>
  <si>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</si>
  <si>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</si>
  <si>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</si>
  <si>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</si>
  <si>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</si>
  <si>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</si>
  <si>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</si>
  <si>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</si>
  <si>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</si>
  <si>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</si>
  <si>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</si>
  <si>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</si>
  <si>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</si>
  <si>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</si>
  <si>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</si>
  <si>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</si>
  <si>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</si>
  <si>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</si>
  <si>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</si>
  <si>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</si>
  <si>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</si>
  <si>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</si>
  <si>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</si>
  <si>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</si>
  <si>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</si>
  <si>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</si>
  <si>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</si>
  <si>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</si>
  <si>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</si>
  <si>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</si>
  <si>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</si>
  <si>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</si>
  <si>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</si>
  <si>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</si>
  <si>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</si>
  <si>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</si>
  <si>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</si>
  <si>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</si>
  <si>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</si>
  <si>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</si>
  <si>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</si>
  <si>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</si>
  <si>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</si>
  <si>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</si>
  <si>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</si>
  <si>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</si>
  <si>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</si>
  <si>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</si>
  <si>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</si>
  <si>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</si>
  <si>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</si>
  <si>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</si>
  <si>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</si>
  <si>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</si>
  <si>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</si>
  <si>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</si>
  <si>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</si>
  <si>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</si>
  <si>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</si>
  <si>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</si>
  <si>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</si>
  <si>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</si>
  <si>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</si>
  <si>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</si>
  <si>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</si>
  <si>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</si>
  <si>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</si>
  <si>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</si>
  <si>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</si>
  <si>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</si>
  <si>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</si>
  <si>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</si>
  <si>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</si>
  <si>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</si>
  <si>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</si>
  <si>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</si>
  <si>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</si>
  <si>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</si>
  <si>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</si>
  <si>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</si>
  <si>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</si>
  <si>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</si>
  <si>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</si>
  <si>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</si>
  <si>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</si>
  <si>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</si>
  <si>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</si>
  <si>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</si>
  <si>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</si>
  <si>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</si>
  <si>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</si>
  <si>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</si>
  <si>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</si>
  <si>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</si>
  <si>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</si>
  <si>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</si>
  <si>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</si>
  <si>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</si>
  <si>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</si>
  <si>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</si>
  <si>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</si>
  <si>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</si>
  <si>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</si>
  <si>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</si>
  <si>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</si>
  <si>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</si>
  <si>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</si>
  <si>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</si>
  <si>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</si>
  <si>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</si>
  <si>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</si>
  <si>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</si>
  <si>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</si>
  <si>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</si>
  <si>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</si>
  <si>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</si>
  <si>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</si>
  <si>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</si>
  <si>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</si>
  <si>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</si>
  <si>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</si>
  <si>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</si>
  <si>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</si>
  <si>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</si>
  <si>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</si>
  <si>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</si>
  <si>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</si>
  <si>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</si>
  <si>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</si>
  <si>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</si>
  <si>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</si>
  <si>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</si>
  <si>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</si>
  <si>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</si>
  <si>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</si>
  <si>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</si>
  <si>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</si>
  <si>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</si>
  <si>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</si>
  <si>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</si>
  <si>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</si>
  <si>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</si>
  <si>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</si>
  <si>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</si>
  <si>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</si>
  <si>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</si>
  <si>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</si>
  <si>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</si>
  <si>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</si>
  <si>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</si>
  <si>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</si>
  <si>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</si>
  <si>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</si>
  <si>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</si>
  <si>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</si>
  <si>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</si>
  <si>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</si>
  <si>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</si>
  <si>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</si>
  <si>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</si>
  <si>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</si>
  <si>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</si>
  <si>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</si>
  <si>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</si>
  <si>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</si>
  <si>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</si>
  <si>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</si>
  <si>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</si>
  <si>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</si>
  <si>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</si>
  <si>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</si>
  <si>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</si>
  <si>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</si>
  <si>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</si>
  <si>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</si>
  <si>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</si>
  <si>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</si>
  <si>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</si>
  <si>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</si>
  <si>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</si>
  <si>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</si>
  <si>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</si>
  <si>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</si>
  <si>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</si>
  <si>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</si>
  <si>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</si>
  <si>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</si>
  <si>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</si>
  <si>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</si>
  <si>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</si>
  <si>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</si>
  <si>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</si>
  <si>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</si>
  <si>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</si>
  <si>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</si>
  <si>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</si>
  <si>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</si>
  <si>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</si>
  <si>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</si>
  <si>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</si>
  <si>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</si>
  <si>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</si>
  <si>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</si>
  <si>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</si>
  <si>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</si>
  <si>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</si>
  <si>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</si>
  <si>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</si>
  <si>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</si>
  <si>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</si>
  <si>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</si>
  <si>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</si>
  <si>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</si>
  <si>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</si>
  <si>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</si>
  <si>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</si>
  <si>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</si>
  <si>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</si>
  <si>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</si>
  <si>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</si>
  <si>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</si>
  <si>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</si>
  <si>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</si>
  <si>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</si>
  <si>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</si>
  <si>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</si>
  <si>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</si>
  <si>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</si>
  <si>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</si>
  <si>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</si>
  <si>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</si>
  <si>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</si>
  <si>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</si>
  <si>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</si>
  <si>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</si>
  <si>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</si>
  <si>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</si>
  <si>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</si>
  <si>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</si>
  <si>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</si>
  <si>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</si>
  <si>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</si>
  <si>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</si>
  <si>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</si>
  <si>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</si>
  <si>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</si>
  <si>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</si>
  <si>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</si>
  <si>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</si>
  <si>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</si>
  <si>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</si>
  <si>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</si>
  <si>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</si>
  <si>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</si>
  <si>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</si>
  <si>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</si>
  <si>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</si>
  <si>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</si>
  <si>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</si>
  <si>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</si>
  <si>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</si>
  <si>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</si>
  <si>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</si>
  <si>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</si>
  <si>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</si>
  <si>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</si>
  <si>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</si>
  <si>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</si>
  <si>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</si>
  <si>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</si>
  <si>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</si>
  <si>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</si>
  <si>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</si>
  <si>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</si>
  <si>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</si>
  <si>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</si>
  <si>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</si>
  <si>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</si>
  <si>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</si>
  <si>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</si>
  <si>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</si>
  <si>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</si>
  <si>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</si>
  <si>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</si>
  <si>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</si>
  <si>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</si>
  <si>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</si>
  <si>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</si>
  <si>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</si>
  <si>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</si>
  <si>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</si>
  <si>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</si>
  <si>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</si>
  <si>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</si>
  <si>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</si>
  <si>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</si>
  <si>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</si>
  <si>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</si>
  <si>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</si>
  <si>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</si>
  <si>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</si>
  <si>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</si>
  <si>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</si>
  <si>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</si>
  <si>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</si>
  <si>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</si>
  <si>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</si>
  <si>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</si>
  <si>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</si>
  <si>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</si>
  <si>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</si>
  <si>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</si>
  <si>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</si>
  <si>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</si>
  <si>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</si>
  <si>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</si>
  <si>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</si>
  <si>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</si>
  <si>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</si>
  <si>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</si>
  <si>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</si>
  <si>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</si>
  <si>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</si>
  <si>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</si>
  <si>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</si>
  <si>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</si>
  <si>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</si>
  <si>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</si>
  <si>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</si>
  <si>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</si>
  <si>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</si>
  <si>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</si>
  <si>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</si>
  <si>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</si>
  <si>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</si>
  <si>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</si>
  <si>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</si>
  <si>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</si>
  <si>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</si>
  <si>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</si>
  <si>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</si>
  <si>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</si>
  <si>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</si>
  <si>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</si>
  <si>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</si>
  <si>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</si>
  <si>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</si>
  <si>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</si>
  <si>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</si>
  <si>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</si>
  <si>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</si>
  <si>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</si>
  <si>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</si>
  <si>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</si>
  <si>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</si>
  <si>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</si>
  <si>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</si>
  <si>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</si>
  <si>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</si>
  <si>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</si>
  <si>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</si>
  <si>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</si>
  <si>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</si>
  <si>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</si>
  <si>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</si>
  <si>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</si>
  <si>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</si>
  <si>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</si>
  <si>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</si>
  <si>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</si>
  <si>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</si>
  <si>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</si>
  <si>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</si>
  <si>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</si>
  <si>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</si>
  <si>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</si>
  <si>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</si>
  <si>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</si>
  <si>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</si>
  <si>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</si>
  <si>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</si>
  <si>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</si>
  <si>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</si>
  <si>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</si>
  <si>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</si>
  <si>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</si>
  <si>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</si>
  <si>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</si>
  <si>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</si>
  <si>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</si>
  <si>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</si>
  <si>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</si>
  <si>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</si>
  <si>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</si>
  <si>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</si>
  <si>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</si>
  <si>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</si>
  <si>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</si>
  <si>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</si>
  <si>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</si>
  <si>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</si>
  <si>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</si>
  <si>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</si>
  <si>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</si>
  <si>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</si>
  <si>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</si>
  <si>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</si>
  <si>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</si>
  <si>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</si>
  <si>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</si>
  <si>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</si>
  <si>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</si>
  <si>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</si>
  <si>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</si>
  <si>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</si>
  <si>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</si>
  <si>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</si>
  <si>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</si>
  <si>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</si>
  <si>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</si>
  <si>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</si>
  <si>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</si>
  <si>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</si>
  <si>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</si>
  <si>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</si>
  <si>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</si>
  <si>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</si>
  <si>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</si>
  <si>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</si>
  <si>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</si>
  <si>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</si>
  <si>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</si>
  <si>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</si>
  <si>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</si>
  <si>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</si>
  <si>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</si>
  <si>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</si>
  <si>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</si>
  <si>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</si>
  <si>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</si>
  <si>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</si>
  <si>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</si>
  <si>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</si>
  <si>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</si>
  <si>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</si>
  <si>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</si>
  <si>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</si>
  <si>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</si>
  <si>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</si>
  <si>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</si>
  <si>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</si>
  <si>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</si>
  <si>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</si>
  <si>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</si>
  <si>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</si>
  <si>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</si>
  <si>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</si>
  <si>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</si>
  <si>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</si>
  <si>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</si>
  <si>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</si>
  <si>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</si>
  <si>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</si>
  <si>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</si>
  <si>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</si>
  <si>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</si>
  <si>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</si>
  <si>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</si>
  <si>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</si>
  <si>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</si>
  <si>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</si>
  <si>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</si>
  <si>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</si>
  <si>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</si>
  <si>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</si>
  <si>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</si>
  <si>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</si>
  <si>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</si>
  <si>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</si>
  <si>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</si>
  <si>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</si>
  <si>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</si>
  <si>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</si>
  <si>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</si>
  <si>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</si>
  <si>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</si>
  <si>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</si>
  <si>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</si>
  <si>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</si>
  <si>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</si>
  <si>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</si>
  <si>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</si>
  <si>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</si>
  <si>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</si>
  <si>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</si>
  <si>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</si>
  <si>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</si>
  <si>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</si>
  <si>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</si>
  <si>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</si>
  <si>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</si>
  <si>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</si>
  <si>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</si>
  <si>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</si>
  <si>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</si>
  <si>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</si>
  <si>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</si>
  <si>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</si>
  <si>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</si>
  <si>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</si>
  <si>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</si>
  <si>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</si>
  <si>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</si>
  <si>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</si>
  <si>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</si>
  <si>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</si>
  <si>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</si>
  <si>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</si>
  <si>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</si>
  <si>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</si>
  <si>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</si>
  <si>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</si>
  <si>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</si>
  <si>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</si>
  <si>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</si>
  <si>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</si>
  <si>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</si>
  <si>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</si>
  <si>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</si>
  <si>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</si>
  <si>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</si>
  <si>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</si>
  <si>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</si>
  <si>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</si>
  <si>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</si>
  <si>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</si>
  <si>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</si>
  <si>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</si>
  <si>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</si>
  <si>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</si>
  <si>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</si>
  <si>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</si>
  <si>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</si>
  <si>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</si>
  <si>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</si>
  <si>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</si>
  <si>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</si>
  <si>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</si>
  <si>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</si>
  <si>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</si>
  <si>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</si>
  <si>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</si>
  <si>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</si>
  <si>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</si>
  <si>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</si>
  <si>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</si>
  <si>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</si>
  <si>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</si>
  <si>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</si>
  <si>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</si>
  <si>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</si>
  <si>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</si>
  <si>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</si>
  <si>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</si>
  <si>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</si>
  <si>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</si>
  <si>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</si>
  <si>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</si>
  <si>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</si>
  <si>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</si>
  <si>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</si>
  <si>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</si>
  <si>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</si>
  <si>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</si>
  <si>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</si>
  <si>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</si>
  <si>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</si>
  <si>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</si>
  <si>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</si>
  <si>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</si>
  <si>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</si>
  <si>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</si>
  <si>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</si>
  <si>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</si>
  <si>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</si>
  <si>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</si>
  <si>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</si>
  <si>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</si>
  <si>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</si>
  <si>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</si>
  <si>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</si>
  <si>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</si>
  <si>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</si>
  <si>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</si>
  <si>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</si>
  <si>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</si>
  <si>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</si>
  <si>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</si>
  <si>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</si>
  <si>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</si>
  <si>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</si>
  <si>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</si>
  <si>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</si>
  <si>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</si>
  <si>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</si>
  <si>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</si>
  <si>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</si>
  <si>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</si>
  <si>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</si>
  <si>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</si>
  <si>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</si>
  <si>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</si>
  <si>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</si>
  <si>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</si>
  <si>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</si>
  <si>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</si>
  <si>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</si>
  <si>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</si>
  <si>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</si>
  <si>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</si>
  <si>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</si>
  <si>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</si>
  <si>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</si>
  <si>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</si>
  <si>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</si>
  <si>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</si>
  <si>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</si>
  <si>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</si>
  <si>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</si>
  <si>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</si>
  <si>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</si>
  <si>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</si>
  <si>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</si>
  <si>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</si>
  <si>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</si>
  <si>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</si>
  <si>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</si>
  <si>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</si>
  <si>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</si>
  <si>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</si>
  <si>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</si>
  <si>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</si>
  <si>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</si>
  <si>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</si>
  <si>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</si>
  <si>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</si>
  <si>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</si>
  <si>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</si>
  <si>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</si>
  <si>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</si>
  <si>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</si>
  <si>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</si>
  <si>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</si>
  <si>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</si>
  <si>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</si>
  <si>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</si>
  <si>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</si>
  <si>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</si>
  <si>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</si>
  <si>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</si>
  <si>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</si>
  <si>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</si>
  <si>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</si>
  <si>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</si>
  <si>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</si>
  <si>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</si>
  <si>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</si>
  <si>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</si>
  <si>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</si>
  <si>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</si>
  <si>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</si>
  <si>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</si>
  <si>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</si>
  <si>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</si>
  <si>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</si>
  <si>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</si>
  <si>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</si>
  <si>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</si>
  <si>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</si>
  <si>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</si>
  <si>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</si>
  <si>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</si>
  <si>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</si>
  <si>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</si>
  <si>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</si>
  <si>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</si>
  <si>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</si>
  <si>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</si>
  <si>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</si>
  <si>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</si>
  <si>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</si>
  <si>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</si>
  <si>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</si>
  <si>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</si>
  <si>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</si>
  <si>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</si>
  <si>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</si>
  <si>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</si>
  <si>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</si>
  <si>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</si>
  <si>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</si>
  <si>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</si>
  <si>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</si>
  <si>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</si>
  <si>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</si>
  <si>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</si>
  <si>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</si>
  <si>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</si>
  <si>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</si>
  <si>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</si>
  <si>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</si>
  <si>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</si>
  <si>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</si>
  <si>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</si>
  <si>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</si>
  <si>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</si>
  <si>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</si>
  <si>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</si>
  <si>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</si>
  <si>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</si>
  <si>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</si>
  <si>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</si>
  <si>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</si>
  <si>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</si>
  <si>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</si>
  <si>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</si>
  <si>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</si>
  <si>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</si>
  <si>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</si>
  <si>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</si>
  <si>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</si>
  <si>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</si>
  <si>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</si>
  <si>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</si>
  <si>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</si>
  <si>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</si>
  <si>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</si>
  <si>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</si>
  <si>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</si>
  <si>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</si>
  <si>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</si>
  <si>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</si>
  <si>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</si>
  <si>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</si>
  <si>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</si>
  <si>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</si>
  <si>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</si>
  <si>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</si>
  <si>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</si>
  <si>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</si>
  <si>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</si>
  <si>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</si>
  <si>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</si>
  <si>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</si>
  <si>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</si>
  <si>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</si>
  <si>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</si>
  <si>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</si>
  <si>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</si>
  <si>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</si>
  <si>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</si>
  <si>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</si>
  <si>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</si>
  <si>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</si>
  <si>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</si>
  <si>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</si>
  <si>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</si>
  <si>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</si>
  <si>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</si>
  <si>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</si>
  <si>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</si>
  <si>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</si>
  <si>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</si>
  <si>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</si>
  <si>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</si>
  <si>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</si>
  <si>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</si>
  <si>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</si>
  <si>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</si>
  <si>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</si>
  <si>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</si>
  <si>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</si>
  <si>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</si>
  <si>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</si>
  <si>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</si>
  <si>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</si>
  <si>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</si>
  <si>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</si>
  <si>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</si>
  <si>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</si>
  <si>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</si>
  <si>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</si>
  <si>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</si>
  <si>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</si>
  <si>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</si>
  <si>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</si>
  <si>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</si>
  <si>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</si>
  <si>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</si>
  <si>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</si>
  <si>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</si>
  <si>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</si>
  <si>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</si>
  <si>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</si>
  <si>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</si>
  <si>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</si>
  <si>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</si>
  <si>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</si>
  <si>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</si>
  <si>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</si>
  <si>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</si>
  <si>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</si>
  <si>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</si>
  <si>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</si>
  <si>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</si>
  <si>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</si>
  <si>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</si>
  <si>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</si>
  <si>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</si>
  <si>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</si>
  <si>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</si>
  <si>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</si>
  <si>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</si>
  <si>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</si>
  <si>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</si>
  <si>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</si>
  <si>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</si>
  <si>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</si>
  <si>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</si>
  <si>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</si>
  <si>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</si>
  <si>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</si>
  <si>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</si>
  <si>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</si>
  <si>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</si>
  <si>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</si>
  <si>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</si>
  <si>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</si>
  <si>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</si>
  <si>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</si>
  <si>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</si>
  <si>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</si>
  <si>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</si>
  <si>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</si>
  <si>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</si>
  <si>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</si>
  <si>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</si>
  <si>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</si>
  <si>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</si>
  <si>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</si>
  <si>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</si>
  <si>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</si>
  <si>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</si>
  <si>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</si>
  <si>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</si>
  <si>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</si>
  <si>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</si>
  <si>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</si>
  <si>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</si>
  <si>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</si>
  <si>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</si>
  <si>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</si>
  <si>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</si>
  <si>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</si>
  <si>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</si>
  <si>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</si>
  <si>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</si>
  <si>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</si>
  <si>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</si>
  <si>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</si>
  <si>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</si>
  <si>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</si>
  <si>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</si>
  <si>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</si>
  <si>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</si>
  <si>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</si>
  <si>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</si>
  <si>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</si>
  <si>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</si>
  <si>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</si>
  <si>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</si>
  <si>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</si>
  <si>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</si>
  <si>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</si>
  <si>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</si>
  <si>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</si>
  <si>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</si>
  <si>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</si>
  <si>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</si>
  <si>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</si>
  <si>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</si>
  <si>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</si>
  <si>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</si>
  <si>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</si>
  <si>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</si>
  <si>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</si>
  <si>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</si>
  <si>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</si>
  <si>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</si>
  <si>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</si>
  <si>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</si>
  <si>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</si>
  <si>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</si>
  <si>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</si>
  <si>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</si>
  <si>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</si>
  <si>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</si>
  <si>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</si>
  <si>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</si>
  <si>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</si>
  <si>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</si>
  <si>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</si>
  <si>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</si>
  <si>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</si>
  <si>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</si>
  <si>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</si>
  <si>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</si>
  <si>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</si>
  <si>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</si>
  <si>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</si>
  <si>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</si>
  <si>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</si>
  <si>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</si>
  <si>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</si>
  <si>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</si>
  <si>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</si>
  <si>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</si>
  <si>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</si>
  <si>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</si>
  <si>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</si>
  <si>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</si>
  <si>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</si>
  <si>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</si>
  <si>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</si>
  <si>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</si>
  <si>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</si>
  <si>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</si>
  <si>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</si>
  <si>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</si>
  <si>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</si>
  <si>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</si>
  <si>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</si>
  <si>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</si>
  <si>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</si>
  <si>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</si>
  <si>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</si>
  <si>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</si>
  <si>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</si>
  <si>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</si>
  <si>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</si>
  <si>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</si>
  <si>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</si>
  <si>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</si>
  <si>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</si>
  <si>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</si>
  <si>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</si>
  <si>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</si>
  <si>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</si>
  <si>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</si>
  <si>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</si>
  <si>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</si>
  <si>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</si>
  <si>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</si>
  <si>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</si>
  <si>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</si>
  <si>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</si>
  <si>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</si>
  <si>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</si>
  <si>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</si>
  <si>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</si>
  <si>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</si>
  <si>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</si>
  <si>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</si>
  <si>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</si>
  <si>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</si>
  <si>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</si>
  <si>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</si>
  <si>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</si>
  <si>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</si>
  <si>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</si>
  <si>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</si>
  <si>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</si>
  <si>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</si>
  <si>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</si>
  <si>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</si>
  <si>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</si>
  <si>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</si>
  <si>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</si>
  <si>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</si>
  <si>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</si>
  <si>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</si>
  <si>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</si>
  <si>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</si>
  <si>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</si>
  <si>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</si>
  <si>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</si>
  <si>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</si>
  <si>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</si>
  <si>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</si>
  <si>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</si>
  <si>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</si>
  <si>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</si>
  <si>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</si>
  <si>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</si>
  <si>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</si>
  <si>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</si>
  <si>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</si>
  <si>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</si>
  <si>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</si>
  <si>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</si>
  <si>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</si>
  <si>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</si>
  <si>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</si>
  <si>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</si>
  <si>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</si>
  <si>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</si>
  <si>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</si>
  <si>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</si>
  <si>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</si>
  <si>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</si>
  <si>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</si>
  <si>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</si>
  <si>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</si>
  <si>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</si>
  <si>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</si>
  <si>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</si>
  <si>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</si>
  <si>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</si>
  <si>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</si>
  <si>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</si>
  <si>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</si>
  <si>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</si>
  <si>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</si>
  <si>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</si>
  <si>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</si>
  <si>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</si>
  <si>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</si>
  <si>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</si>
  <si>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</si>
  <si>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</si>
  <si>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</si>
  <si>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</si>
  <si>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</si>
  <si>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</si>
  <si>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</si>
  <si>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</si>
  <si>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</si>
  <si>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</si>
  <si>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</si>
  <si>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</si>
  <si>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</si>
  <si>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</si>
  <si>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</si>
  <si>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</si>
  <si>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</si>
  <si>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</si>
  <si>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</si>
  <si>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</si>
  <si>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</si>
  <si>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</si>
  <si>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</si>
  <si>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</si>
  <si>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</si>
  <si>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</si>
  <si>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</si>
  <si>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</si>
  <si>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</si>
  <si>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</si>
  <si>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</si>
  <si>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</si>
  <si>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</si>
  <si>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</si>
  <si>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</si>
  <si>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</si>
  <si>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</si>
  <si>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</si>
  <si>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</si>
  <si>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</si>
  <si>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</si>
  <si>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</si>
  <si>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</si>
  <si>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</si>
  <si>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</si>
  <si>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</si>
  <si>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</si>
  <si>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</si>
  <si>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</si>
  <si>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</si>
  <si>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</si>
  <si>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</si>
  <si>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</si>
  <si>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</si>
  <si>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</si>
  <si>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</si>
  <si>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</si>
  <si>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</si>
  <si>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</si>
  <si>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</si>
  <si>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</si>
  <si>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</si>
  <si>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</si>
  <si>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</si>
  <si>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</si>
  <si>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</si>
  <si>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</si>
  <si>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</si>
  <si>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</si>
  <si>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</si>
  <si>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</si>
  <si>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</si>
  <si>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</si>
  <si>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</si>
  <si>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</si>
  <si>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</si>
  <si>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</si>
  <si>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</si>
  <si>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</si>
  <si>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</si>
  <si>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</si>
  <si>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</si>
  <si>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</si>
  <si>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</si>
  <si>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</si>
  <si>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</si>
  <si>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</si>
  <si>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</si>
  <si>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</si>
  <si>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</si>
  <si>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</si>
  <si>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</si>
  <si>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</si>
  <si>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</si>
  <si>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</si>
  <si>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</si>
  <si>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</si>
  <si>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</si>
  <si>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</si>
  <si>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</si>
  <si>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</si>
  <si>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</si>
  <si>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</si>
  <si>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</si>
  <si>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</si>
  <si>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</si>
  <si>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</si>
  <si>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</si>
  <si>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</si>
  <si>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</si>
  <si>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</si>
  <si>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</si>
  <si>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</si>
  <si>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</si>
  <si>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</si>
  <si>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</si>
  <si>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</si>
  <si>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</si>
  <si>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</si>
  <si>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</si>
  <si>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</si>
  <si>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</si>
  <si>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</si>
  <si>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</si>
  <si>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</si>
  <si>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</si>
  <si>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</si>
  <si>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</si>
  <si>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</si>
  <si>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</si>
  <si>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</si>
  <si>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</si>
  <si>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</si>
  <si>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</si>
  <si>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</si>
  <si>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</si>
  <si>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</si>
  <si>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</si>
  <si>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</si>
  <si>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</si>
  <si>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</si>
  <si>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</si>
  <si>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</si>
  <si>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</si>
  <si>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</si>
  <si>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</si>
  <si>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</si>
  <si>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</si>
  <si>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</si>
  <si>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</si>
  <si>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</si>
  <si>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</si>
  <si>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</si>
  <si>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</si>
  <si>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</si>
  <si>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</si>
  <si>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</si>
  <si>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</si>
  <si>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</si>
  <si>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</si>
  <si>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</si>
  <si>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</si>
  <si>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</si>
  <si>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</si>
  <si>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</si>
  <si>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</si>
  <si>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</si>
  <si>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</si>
  <si>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</si>
  <si>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</si>
  <si>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</si>
  <si>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</si>
  <si>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</si>
  <si>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</si>
  <si>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</si>
  <si>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</si>
  <si>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</si>
  <si>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</si>
  <si>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</si>
  <si>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</si>
  <si>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</si>
  <si>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</si>
  <si>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</si>
  <si>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</si>
  <si>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</si>
  <si>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</si>
  <si>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</si>
  <si>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</si>
  <si>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</si>
  <si>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</si>
  <si>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</si>
  <si>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</si>
  <si>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</si>
  <si>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</si>
  <si>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</si>
  <si>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</si>
  <si>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</si>
  <si>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</si>
  <si>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</si>
  <si>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</si>
  <si>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</si>
  <si>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</si>
  <si>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</si>
  <si>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</si>
  <si>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</si>
  <si>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</si>
  <si>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</si>
  <si>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</si>
  <si>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</si>
  <si>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</si>
  <si>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</si>
  <si>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</si>
  <si>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</si>
  <si>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</si>
  <si>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</si>
  <si>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</si>
  <si>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</si>
  <si>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</si>
  <si>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</si>
  <si>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</si>
  <si>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</si>
  <si>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</si>
  <si>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</si>
  <si>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</si>
  <si>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</si>
  <si>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</si>
  <si>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</si>
  <si>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</si>
  <si>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</si>
  <si>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</si>
  <si>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</si>
  <si>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</si>
  <si>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</si>
  <si>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</si>
  <si>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</si>
  <si>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</si>
  <si>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</si>
  <si>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</si>
  <si>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</si>
  <si>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</si>
  <si>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</si>
  <si>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</si>
  <si>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</si>
  <si>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</si>
  <si>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</si>
  <si>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</si>
  <si>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</si>
  <si>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</si>
  <si>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</si>
  <si>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</si>
  <si>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</si>
  <si>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</si>
  <si>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</si>
  <si>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</si>
  <si>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</si>
  <si>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</si>
  <si>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</si>
  <si>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</si>
  <si>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</si>
  <si>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</si>
  <si>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</si>
  <si>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</si>
  <si>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</si>
  <si>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</si>
  <si>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</si>
  <si>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</si>
  <si>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</si>
  <si>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</si>
  <si>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</si>
  <si>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</si>
  <si>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</si>
  <si>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</si>
  <si>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</si>
  <si>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</si>
  <si>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</si>
  <si>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</si>
  <si>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</si>
  <si>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</si>
  <si>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</si>
  <si>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</si>
  <si>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</si>
  <si>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</si>
  <si>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</si>
  <si>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</si>
  <si>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</si>
  <si>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</si>
  <si>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</si>
  <si>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</si>
  <si>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</si>
  <si>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</si>
  <si>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</si>
  <si>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</si>
  <si>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</si>
  <si>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</si>
  <si>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</si>
  <si>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</si>
  <si>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</si>
  <si>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</si>
  <si>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</si>
  <si>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</si>
  <si>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</si>
  <si>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</si>
  <si>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</si>
  <si>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</si>
  <si>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</si>
  <si>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</si>
  <si>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</si>
  <si>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</si>
  <si>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</si>
  <si>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</si>
  <si>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</si>
  <si>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</si>
  <si>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</si>
  <si>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</si>
  <si>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</si>
  <si>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</si>
  <si>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</si>
  <si>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</si>
  <si>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</si>
  <si>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</si>
  <si>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</si>
  <si>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</si>
  <si>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</si>
  <si>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</si>
  <si>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</si>
  <si>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</si>
  <si>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</si>
  <si>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</si>
  <si>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</si>
  <si>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</si>
  <si>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</si>
  <si>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</si>
  <si>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</si>
  <si>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</si>
  <si>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</si>
  <si>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</si>
  <si>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</si>
  <si>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</si>
  <si>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</si>
  <si>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</si>
  <si>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</si>
  <si>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</si>
  <si>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</si>
  <si>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</si>
  <si>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</si>
  <si>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</si>
  <si>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</si>
  <si>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</si>
  <si>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</si>
  <si>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</si>
  <si>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</si>
  <si>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</si>
  <si>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</si>
  <si>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</si>
  <si>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</si>
  <si>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</si>
  <si>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</si>
  <si>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</si>
  <si>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</si>
  <si>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</si>
  <si>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</si>
  <si>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</si>
  <si>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</si>
  <si>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</si>
  <si>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</si>
  <si>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</si>
  <si>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</si>
  <si>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</si>
  <si>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</si>
  <si>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</si>
  <si>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</si>
  <si>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</si>
  <si>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</si>
  <si>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</si>
  <si>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</si>
  <si>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</si>
  <si>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</si>
  <si>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</si>
  <si>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</si>
  <si>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</si>
  <si>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</si>
  <si>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</si>
  <si>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</si>
  <si>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</si>
  <si>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</si>
  <si>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</si>
  <si>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</si>
  <si>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</si>
  <si>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</si>
  <si>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</si>
  <si>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</si>
  <si>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</si>
  <si>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</si>
  <si>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</si>
  <si>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</si>
  <si>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</si>
  <si>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</si>
  <si>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</si>
  <si>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</si>
  <si>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</si>
  <si>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</si>
  <si>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</si>
  <si>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</si>
  <si>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</si>
  <si>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</si>
  <si>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</si>
  <si>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</si>
  <si>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</si>
  <si>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</si>
  <si>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</si>
  <si>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</si>
  <si>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</si>
  <si>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</si>
  <si>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</si>
  <si>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</si>
  <si>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</si>
  <si>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</si>
  <si>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</si>
  <si>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</si>
  <si>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</si>
  <si>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</si>
  <si>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</si>
  <si>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</si>
  <si>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</si>
  <si>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</si>
  <si>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</si>
  <si>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</si>
  <si>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</si>
  <si>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</si>
  <si>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</si>
  <si>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</si>
  <si>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</si>
  <si>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</si>
  <si>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</si>
  <si>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</si>
  <si>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</si>
  <si>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</si>
  <si>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</si>
  <si>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</si>
  <si>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</si>
  <si>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</si>
  <si>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</si>
  <si>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</si>
  <si>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</si>
  <si>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</si>
  <si>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</si>
  <si>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</si>
  <si>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</si>
  <si>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</si>
  <si>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</si>
  <si>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</si>
  <si>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</si>
  <si>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</si>
  <si>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</si>
  <si>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</si>
  <si>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</si>
  <si>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</si>
  <si>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</si>
  <si>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</si>
  <si>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</si>
  <si>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</si>
  <si>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</si>
  <si>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</si>
  <si>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</si>
  <si>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</si>
  <si>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</si>
  <si>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</si>
  <si>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</si>
  <si>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</si>
  <si>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</si>
  <si>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</si>
  <si>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</si>
  <si>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</si>
  <si>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</si>
  <si>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</si>
  <si>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</si>
  <si>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</si>
  <si>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</si>
  <si>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</si>
  <si>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</si>
  <si>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</si>
  <si>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</si>
  <si>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</si>
  <si>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</si>
  <si>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</si>
  <si>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</si>
  <si>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</si>
  <si>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</si>
  <si>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</si>
  <si>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</si>
  <si>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</si>
  <si>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</si>
  <si>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</si>
  <si>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</si>
  <si>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</si>
  <si>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</si>
  <si>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</si>
  <si>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</si>
  <si>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</si>
  <si>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</si>
  <si>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</si>
  <si>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</si>
  <si>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</si>
  <si>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</si>
  <si>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</si>
  <si>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</si>
  <si>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</si>
  <si>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</si>
  <si>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</si>
  <si>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</si>
  <si>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</si>
  <si>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</si>
  <si>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</si>
  <si>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</si>
  <si>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</si>
  <si>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</si>
  <si>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</si>
  <si>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</si>
  <si>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</si>
  <si>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</si>
  <si>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</si>
  <si>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</si>
  <si>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</si>
  <si>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</si>
  <si>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</si>
  <si>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</si>
  <si>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</si>
  <si>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</si>
  <si>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</si>
  <si>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</si>
  <si>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</si>
  <si>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</si>
  <si>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</si>
  <si>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</si>
  <si>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</si>
  <si>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</si>
  <si>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</si>
  <si>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</si>
  <si>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</si>
  <si>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</si>
  <si>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</si>
  <si>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</si>
  <si>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</si>
  <si>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</si>
  <si>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</si>
  <si>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</si>
  <si>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</si>
  <si>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</si>
  <si>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</si>
  <si>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</si>
  <si>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</si>
  <si>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</si>
  <si>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</si>
  <si>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</si>
  <si>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</si>
  <si>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</si>
  <si>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</si>
  <si>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</si>
  <si>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</si>
  <si>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</si>
  <si>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</si>
  <si>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</si>
  <si>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</si>
  <si>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</si>
  <si>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</si>
  <si>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</si>
  <si>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</si>
  <si>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</si>
  <si>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</si>
  <si>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</si>
  <si>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</si>
  <si>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</si>
  <si>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</si>
  <si>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</si>
  <si>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</si>
  <si>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</si>
  <si>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</si>
  <si>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</si>
  <si>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</si>
  <si>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</si>
  <si>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</si>
  <si>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</si>
  <si>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</si>
  <si>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</si>
  <si>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</si>
  <si>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</si>
  <si>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</si>
  <si>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</si>
  <si>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</si>
  <si>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</si>
  <si>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</si>
  <si>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</si>
  <si>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</si>
  <si>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</si>
  <si>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</si>
  <si>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</si>
  <si>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</si>
  <si>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</si>
  <si>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</si>
  <si>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</si>
  <si>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</si>
  <si>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</si>
  <si>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</si>
  <si>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</si>
  <si>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</si>
  <si>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</si>
  <si>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</si>
  <si>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</si>
  <si>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</si>
  <si>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</si>
  <si>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</si>
  <si>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</si>
  <si>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</si>
  <si>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</si>
  <si>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</si>
  <si>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</si>
  <si>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</si>
  <si>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</si>
  <si>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</si>
  <si>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</si>
  <si>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</si>
  <si>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</si>
  <si>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</si>
  <si>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</si>
  <si>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</si>
  <si>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</si>
  <si>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</si>
  <si>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</si>
  <si>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</si>
  <si>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</si>
  <si>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</si>
  <si>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</si>
  <si>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</si>
  <si>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</si>
  <si>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</si>
  <si>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</si>
  <si>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</si>
  <si>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</si>
  <si>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</si>
  <si>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</si>
  <si>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</si>
  <si>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</si>
  <si>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</si>
  <si>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</si>
  <si>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</si>
  <si>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</si>
  <si>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</si>
  <si>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</si>
  <si>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</si>
  <si>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</si>
  <si>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</si>
  <si>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</si>
  <si>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</si>
  <si>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</si>
  <si>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</si>
  <si>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</si>
  <si>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</si>
  <si>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</si>
  <si>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</si>
  <si>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</si>
  <si>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</si>
  <si>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</si>
  <si>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</si>
  <si>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</si>
  <si>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</si>
  <si>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</si>
  <si>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</si>
  <si>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</si>
  <si>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</si>
  <si>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</si>
  <si>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</si>
  <si>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</si>
  <si>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</si>
  <si>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</si>
  <si>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</si>
  <si>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</si>
  <si>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</si>
  <si>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</si>
  <si>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</si>
  <si>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</si>
  <si>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</si>
  <si>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</si>
  <si>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</si>
  <si>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</si>
  <si>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</si>
  <si>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</si>
  <si>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</si>
  <si>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</si>
  <si>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</si>
  <si>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</si>
  <si>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</si>
  <si>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</si>
  <si>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</si>
  <si>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</si>
  <si>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</si>
  <si>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</si>
  <si>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</si>
  <si>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</si>
  <si>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</si>
  <si>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</si>
  <si>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</si>
  <si>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</si>
  <si>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</si>
  <si>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</si>
  <si>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</si>
  <si>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</si>
  <si>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</si>
  <si>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</si>
  <si>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</si>
  <si>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</si>
  <si>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</si>
  <si>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</si>
  <si>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</si>
  <si>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</si>
  <si>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</si>
  <si>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</si>
  <si>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</si>
  <si>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</si>
  <si>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</si>
  <si>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</si>
  <si>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</si>
  <si>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</si>
  <si>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</si>
  <si>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</si>
  <si>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</si>
  <si>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</si>
  <si>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</si>
  <si>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</si>
  <si>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</si>
  <si>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</si>
  <si>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</si>
  <si>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</si>
  <si>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</si>
  <si>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</si>
  <si>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</si>
  <si>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</si>
  <si>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</si>
  <si>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</si>
  <si>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</si>
  <si>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</si>
  <si>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</si>
  <si>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</si>
  <si>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</si>
  <si>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</si>
  <si>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</si>
  <si>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</si>
  <si>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</si>
  <si>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</si>
  <si>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</si>
  <si>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</si>
  <si>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</si>
  <si>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</si>
  <si>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</si>
  <si>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</si>
  <si>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</si>
  <si>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</si>
  <si>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</si>
  <si>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</si>
  <si>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</si>
  <si>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</si>
  <si>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</si>
  <si>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</si>
  <si>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</si>
  <si>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</si>
  <si>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</si>
  <si>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</si>
  <si>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</si>
  <si>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</si>
  <si>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</si>
  <si>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</si>
  <si>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</si>
  <si>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</si>
  <si>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</si>
  <si>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</si>
  <si>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</si>
  <si>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</si>
  <si>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</si>
  <si>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</si>
  <si>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</si>
  <si>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</si>
  <si>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</si>
  <si>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</si>
  <si>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</si>
  <si>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</si>
  <si>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</si>
  <si>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</si>
  <si>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</si>
  <si>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</si>
  <si>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</si>
  <si>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</si>
  <si>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</si>
  <si>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</si>
  <si>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</si>
  <si>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</si>
  <si>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</si>
  <si>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</si>
  <si>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</si>
  <si>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</si>
  <si>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</si>
  <si>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</si>
  <si>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</si>
  <si>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</si>
  <si>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</si>
  <si>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</si>
  <si>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</si>
  <si>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</si>
  <si>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</si>
  <si>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</si>
  <si>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</si>
  <si>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</si>
  <si>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</si>
  <si>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</si>
  <si>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</si>
  <si>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</si>
  <si>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</si>
  <si>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</si>
  <si>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</si>
  <si>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</si>
  <si>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</si>
  <si>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</si>
  <si>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</si>
  <si>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</si>
  <si>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</si>
  <si>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</si>
  <si>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</si>
  <si>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</si>
  <si>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</si>
  <si>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</si>
  <si>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</si>
  <si>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</si>
  <si>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</si>
  <si>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</si>
  <si>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</si>
  <si>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</si>
  <si>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</si>
  <si>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</si>
  <si>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</si>
  <si>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</si>
  <si>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</si>
  <si>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</si>
  <si>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</si>
  <si>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</si>
  <si>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</si>
  <si>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</si>
  <si>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</si>
  <si>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</si>
  <si>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</si>
  <si>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</si>
  <si>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</si>
  <si>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</si>
  <si>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</si>
  <si>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</si>
  <si>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</si>
  <si>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</si>
  <si>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</si>
  <si>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</si>
  <si>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</si>
  <si>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</si>
  <si>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</si>
  <si>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</si>
  <si>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</si>
  <si>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</si>
  <si>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</si>
  <si>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</si>
  <si>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</si>
  <si>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</si>
  <si>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</si>
  <si>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</si>
  <si>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</si>
  <si>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</si>
  <si>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</si>
  <si>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</si>
  <si>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</si>
  <si>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</si>
  <si>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</si>
  <si>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</si>
  <si>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</si>
  <si>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</si>
  <si>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</si>
  <si>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</si>
  <si>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</si>
  <si>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</si>
  <si>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</si>
  <si>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</si>
  <si>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</si>
  <si>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</si>
  <si>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</si>
  <si>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</si>
  <si>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</si>
  <si>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</si>
  <si>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</si>
  <si>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</si>
  <si>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</si>
  <si>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</si>
  <si>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</si>
  <si>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</si>
  <si>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</si>
  <si>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</si>
  <si>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</si>
  <si>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</si>
  <si>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</si>
  <si>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</si>
  <si>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</si>
  <si>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</si>
  <si>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</si>
  <si>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</si>
  <si>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</si>
  <si>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</si>
  <si>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</si>
  <si>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</si>
  <si>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</si>
  <si>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</si>
  <si>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</si>
  <si>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</si>
  <si>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</si>
  <si>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</si>
  <si>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</si>
  <si>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</si>
  <si>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</si>
  <si>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</si>
  <si>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</si>
  <si>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</si>
  <si>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</si>
  <si>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</si>
  <si>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</si>
  <si>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</si>
  <si>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</si>
  <si>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</si>
  <si>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</si>
  <si>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</si>
  <si>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</si>
  <si>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</si>
  <si>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</si>
  <si>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</si>
  <si>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</si>
  <si>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</si>
  <si>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</si>
  <si>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</si>
  <si>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</si>
  <si>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</si>
  <si>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</si>
  <si>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</si>
  <si>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</si>
  <si>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</si>
  <si>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</si>
  <si>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</si>
  <si>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</si>
  <si>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</si>
  <si>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</si>
  <si>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</si>
  <si>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</si>
  <si>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</si>
  <si>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</si>
  <si>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</si>
  <si>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</si>
  <si>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</si>
  <si>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</si>
  <si>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</si>
  <si>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</si>
  <si>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</si>
  <si>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</si>
  <si>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</si>
  <si>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</si>
  <si>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</si>
  <si>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</si>
  <si>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</si>
  <si>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</si>
  <si>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</si>
  <si>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</si>
  <si>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</si>
  <si>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</si>
  <si>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</si>
  <si>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</si>
  <si>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</si>
  <si>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</si>
  <si>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</si>
  <si>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</si>
  <si>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</si>
  <si>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</si>
  <si>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</si>
  <si>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</si>
  <si>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</si>
  <si>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</si>
  <si>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</si>
  <si>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</si>
  <si>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</si>
  <si>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</si>
  <si>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</si>
  <si>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</si>
  <si>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</si>
  <si>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</si>
  <si>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</si>
  <si>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</si>
  <si>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</si>
  <si>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</si>
  <si>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</si>
  <si>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</si>
  <si>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</si>
  <si>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</si>
  <si>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</si>
  <si>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</si>
  <si>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</si>
  <si>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</si>
  <si>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</si>
  <si>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</si>
  <si>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</si>
  <si>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</si>
  <si>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</si>
  <si>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</si>
  <si>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</si>
  <si>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</si>
  <si>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</si>
  <si>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</si>
  <si>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</si>
  <si>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</si>
  <si>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</si>
  <si>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</si>
  <si>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</si>
  <si>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</si>
  <si>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</si>
  <si>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</si>
  <si>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</si>
  <si>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</si>
  <si>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</si>
  <si>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</si>
  <si>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</si>
  <si>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</si>
  <si>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</si>
  <si>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</si>
  <si>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</si>
  <si>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</si>
  <si>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</si>
  <si>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</si>
  <si>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</si>
  <si>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</si>
  <si>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</si>
  <si>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</si>
  <si>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</si>
  <si>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</si>
  <si>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</si>
  <si>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</si>
  <si>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</si>
  <si>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</si>
  <si>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</si>
  <si>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</si>
  <si>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</si>
  <si>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</si>
  <si>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</si>
  <si>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</si>
  <si>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</si>
  <si>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</si>
  <si>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</si>
  <si>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</si>
  <si>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</si>
  <si>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</si>
  <si>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</si>
  <si>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</si>
  <si>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</si>
  <si>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</si>
  <si>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</si>
  <si>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</si>
  <si>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</si>
  <si>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</si>
  <si>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</si>
  <si>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</si>
  <si>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</si>
  <si>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</si>
  <si>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</si>
  <si>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</si>
  <si>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</si>
  <si>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</si>
  <si>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</si>
  <si>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</si>
  <si>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</si>
  <si>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</si>
  <si>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</si>
  <si>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</si>
  <si>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</si>
  <si>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</si>
  <si>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</si>
  <si>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</si>
  <si>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</si>
  <si>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</si>
  <si>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</si>
  <si>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</si>
  <si>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</si>
  <si>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</si>
  <si>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</si>
  <si>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</si>
  <si>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</si>
  <si>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</si>
  <si>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</si>
  <si>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</si>
  <si>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</si>
  <si>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</si>
  <si>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</si>
  <si>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</si>
  <si>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</si>
  <si>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</si>
  <si>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</si>
  <si>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</si>
  <si>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</si>
  <si>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</si>
  <si>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</si>
  <si>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</si>
  <si>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</si>
  <si>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</si>
  <si>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</si>
  <si>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</si>
  <si>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</si>
  <si>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</si>
  <si>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</si>
  <si>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</si>
  <si>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</si>
  <si>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</si>
  <si>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</si>
  <si>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</si>
  <si>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</si>
  <si>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</si>
  <si>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</si>
  <si>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</si>
  <si>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</si>
  <si>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</si>
  <si>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</si>
  <si>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</si>
  <si>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</si>
  <si>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</si>
  <si>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</si>
  <si>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</si>
  <si>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</si>
  <si>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</si>
  <si>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</si>
  <si>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</si>
  <si>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</si>
  <si>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</si>
  <si>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</si>
  <si>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</si>
  <si>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</si>
  <si>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</si>
  <si>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</si>
  <si>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</si>
  <si>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</si>
  <si>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</si>
  <si>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</si>
  <si>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</si>
  <si>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</si>
  <si>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</si>
  <si>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</si>
  <si>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</si>
  <si>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</si>
  <si>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</si>
  <si>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</si>
  <si>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</si>
  <si>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</si>
  <si>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</si>
  <si>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</si>
  <si>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</si>
  <si>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</si>
  <si>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</si>
  <si>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</si>
  <si>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</si>
  <si>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</si>
  <si>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</si>
  <si>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</si>
  <si>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</si>
  <si>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</si>
  <si>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</si>
  <si>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</si>
  <si>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</si>
  <si>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</si>
  <si>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</si>
  <si>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</si>
  <si>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</si>
  <si>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</si>
  <si>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</si>
  <si>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</si>
  <si>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</si>
  <si>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</si>
  <si>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</si>
  <si>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</si>
  <si>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</si>
  <si>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</si>
  <si>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</si>
  <si>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</si>
  <si>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</si>
  <si>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</si>
  <si>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</si>
  <si>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</si>
  <si>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</si>
  <si>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</si>
  <si>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</si>
  <si>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</si>
  <si>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</si>
  <si>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</si>
  <si>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</si>
  <si>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</si>
  <si>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</si>
  <si>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</si>
  <si>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</si>
  <si>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</si>
  <si>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</si>
  <si>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</si>
  <si>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</si>
  <si>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</si>
  <si>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</si>
  <si>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</si>
  <si>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</si>
  <si>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</si>
  <si>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</si>
  <si>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</si>
  <si>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</si>
  <si>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</si>
  <si>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</si>
  <si>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</si>
  <si>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</si>
  <si>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</si>
  <si>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</si>
  <si>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</si>
  <si>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</si>
  <si>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</si>
  <si>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</si>
  <si>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</si>
  <si>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</si>
  <si>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</si>
  <si>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</si>
  <si>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</si>
  <si>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</si>
  <si>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</si>
  <si>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</si>
  <si>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</si>
  <si>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</si>
  <si>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</si>
  <si>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</si>
  <si>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</si>
  <si>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</si>
  <si>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</si>
  <si>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</si>
  <si>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</si>
  <si>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</si>
  <si>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</si>
  <si>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</si>
  <si>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</si>
  <si>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</si>
  <si>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</si>
  <si>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</si>
  <si>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</si>
  <si>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</si>
  <si>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</si>
  <si>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</si>
  <si>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</si>
  <si>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</si>
  <si>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</si>
  <si>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</si>
  <si>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</si>
  <si>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</si>
  <si>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</si>
  <si>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</si>
  <si>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</si>
  <si>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</si>
  <si>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</si>
  <si>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</si>
  <si>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</si>
  <si>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</si>
  <si>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</si>
  <si>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</si>
  <si>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</si>
  <si>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</si>
  <si>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</si>
  <si>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</si>
  <si>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</si>
  <si>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</si>
  <si>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</si>
  <si>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</si>
  <si>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</si>
  <si>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</si>
  <si>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</si>
  <si>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</si>
  <si>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</si>
  <si>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</si>
  <si>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</si>
  <si>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</si>
  <si>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</si>
  <si>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</si>
  <si>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</si>
  <si>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</si>
  <si>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</si>
  <si>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</si>
  <si>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</si>
  <si>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</si>
  <si>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</si>
  <si>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</si>
  <si>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</si>
  <si>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</si>
  <si>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</si>
  <si>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</si>
  <si>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</si>
  <si>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</si>
  <si>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</si>
  <si>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</si>
  <si>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</si>
  <si>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</si>
  <si>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</si>
  <si>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</si>
  <si>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</si>
  <si>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</si>
  <si>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</si>
  <si>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</si>
  <si>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</si>
  <si>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</si>
  <si>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</si>
  <si>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</si>
  <si>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</si>
  <si>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</si>
  <si>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</si>
  <si>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</si>
  <si>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</si>
  <si>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</si>
  <si>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</si>
  <si>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</si>
  <si>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</si>
  <si>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</si>
  <si>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</si>
  <si>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</si>
  <si>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</si>
  <si>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</si>
  <si>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</si>
  <si>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</si>
  <si>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</si>
  <si>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</si>
  <si>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</si>
  <si>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</si>
  <si>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</si>
  <si>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</si>
  <si>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</si>
  <si>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</si>
  <si>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</si>
  <si>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</si>
  <si>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</si>
  <si>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</si>
  <si>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</si>
  <si>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</si>
  <si>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</si>
  <si>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</si>
  <si>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</si>
  <si>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</si>
  <si>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</si>
  <si>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</si>
  <si>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</si>
  <si>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</si>
  <si>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</si>
  <si>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</si>
  <si>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</si>
  <si>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</si>
  <si>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</si>
  <si>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</si>
  <si>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</si>
  <si>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</si>
  <si>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</si>
  <si>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</si>
  <si>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</si>
  <si>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</si>
  <si>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</si>
  <si>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</si>
  <si>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</si>
  <si>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</si>
  <si>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</si>
  <si>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</si>
  <si>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</si>
  <si>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</si>
  <si>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</si>
  <si>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</si>
  <si>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</si>
  <si>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</si>
  <si>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</si>
  <si>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</si>
  <si>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</si>
  <si>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</si>
  <si>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</si>
  <si>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</si>
  <si>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</si>
  <si>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</si>
  <si>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</si>
  <si>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</si>
  <si>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</si>
  <si>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</si>
  <si>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</si>
  <si>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</si>
  <si>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</si>
  <si>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</si>
  <si>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</si>
  <si>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</si>
  <si>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</si>
  <si>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</si>
  <si>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</si>
  <si>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</si>
  <si>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</si>
  <si>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</si>
  <si>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</si>
  <si>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</si>
  <si>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</si>
  <si>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</si>
  <si>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</si>
  <si>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</si>
  <si>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</si>
  <si>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</si>
  <si>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</si>
  <si>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</si>
  <si>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</si>
  <si>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</si>
  <si>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</si>
  <si>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</si>
  <si>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</si>
  <si>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</si>
  <si>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</si>
  <si>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</si>
  <si>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</si>
  <si>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</si>
  <si>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</si>
  <si>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</si>
  <si>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</si>
  <si>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</si>
  <si>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</si>
  <si>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</si>
  <si>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</si>
  <si>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</si>
  <si>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</si>
  <si>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</si>
  <si>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</si>
  <si>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</si>
  <si>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</si>
  <si>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</si>
  <si>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</si>
  <si>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</si>
  <si>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</si>
  <si>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</si>
  <si>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</si>
  <si>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</si>
  <si>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</si>
  <si>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</si>
  <si>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</si>
  <si>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</si>
  <si>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</si>
  <si>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</si>
  <si>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</si>
  <si>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</si>
  <si>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</si>
  <si>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</si>
  <si>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</si>
  <si>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</si>
  <si>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</si>
  <si>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</si>
  <si>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</si>
  <si>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</si>
  <si>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</si>
  <si>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</si>
  <si>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</si>
  <si>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</si>
  <si>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</si>
  <si>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</si>
  <si>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</si>
  <si>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</si>
  <si>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</si>
  <si>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</si>
  <si>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</si>
  <si>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</si>
  <si>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</si>
  <si>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</si>
  <si>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</si>
  <si>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</si>
  <si>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</si>
  <si>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</si>
  <si>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</si>
  <si>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</si>
  <si>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</si>
  <si>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</si>
  <si>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</si>
  <si>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</si>
  <si>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</si>
  <si>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</si>
  <si>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</si>
  <si>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</si>
  <si>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</si>
  <si>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</si>
  <si>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</si>
  <si>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</si>
  <si>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</si>
  <si>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</si>
  <si>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</si>
  <si>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</si>
  <si>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</si>
  <si>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</si>
  <si>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</si>
  <si>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</si>
  <si>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</si>
  <si>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</si>
  <si>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</si>
  <si>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</si>
  <si>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</si>
  <si>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</si>
  <si>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</si>
  <si>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</si>
  <si>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</si>
  <si>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</si>
  <si>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</si>
  <si>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</si>
  <si>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</si>
  <si>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</si>
  <si>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</si>
  <si>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</si>
  <si>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</si>
  <si>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</si>
  <si>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</si>
  <si>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</si>
  <si>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</si>
  <si>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</si>
  <si>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</si>
  <si>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</si>
  <si>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</si>
  <si>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</si>
  <si>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</si>
  <si>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</si>
  <si>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</si>
  <si>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</si>
  <si>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</si>
  <si>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</si>
  <si>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</si>
  <si>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</si>
  <si>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</si>
  <si>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</si>
  <si>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</si>
  <si>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</si>
  <si>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</si>
  <si>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</si>
  <si>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</si>
  <si>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</si>
  <si>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</si>
  <si>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</si>
  <si>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</si>
  <si>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</si>
  <si>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</si>
  <si>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</si>
  <si>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</si>
  <si>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</si>
  <si>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</si>
  <si>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</si>
  <si>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</si>
  <si>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</si>
  <si>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</si>
  <si>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</si>
  <si>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</si>
  <si>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</si>
  <si>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</si>
  <si>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</si>
  <si>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</si>
  <si>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</si>
  <si>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</si>
  <si>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</si>
  <si>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</si>
  <si>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</si>
  <si>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</si>
  <si>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</si>
  <si>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</si>
  <si>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</si>
  <si>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</si>
  <si>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</si>
  <si>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</si>
  <si>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</si>
  <si>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</si>
  <si>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</si>
  <si>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</si>
  <si>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</si>
  <si>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</si>
  <si>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</si>
  <si>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</si>
  <si>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</si>
  <si>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</si>
  <si>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</si>
  <si>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</si>
  <si>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</si>
  <si>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</si>
  <si>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</si>
  <si>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</si>
  <si>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</si>
  <si>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</si>
  <si>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</si>
  <si>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</si>
  <si>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</si>
  <si>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</si>
  <si>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</si>
  <si>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</si>
  <si>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</si>
  <si>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</si>
  <si>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</si>
  <si>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</si>
  <si>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</si>
  <si>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</si>
  <si>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</si>
  <si>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</si>
  <si>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</si>
  <si>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</si>
  <si>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</si>
  <si>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</si>
  <si>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</si>
  <si>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</si>
  <si>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</si>
  <si>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</si>
  <si>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</si>
  <si>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</si>
  <si>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</si>
  <si>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</si>
  <si>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</si>
  <si>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</si>
  <si>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</si>
  <si>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</si>
  <si>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</si>
  <si>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</si>
  <si>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</si>
  <si>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</si>
  <si>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</si>
  <si>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</si>
  <si>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</si>
  <si>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</si>
  <si>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</si>
  <si>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</si>
  <si>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</si>
  <si>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</si>
  <si>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</si>
  <si>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</si>
  <si>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</si>
  <si>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</si>
  <si>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</si>
  <si>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</si>
  <si>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</si>
  <si>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</si>
  <si>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</si>
  <si>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</si>
  <si>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</si>
  <si>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</si>
  <si>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</si>
  <si>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</si>
  <si>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</si>
  <si>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</si>
  <si>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</si>
  <si>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</si>
  <si>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</si>
  <si>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</si>
  <si>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</si>
  <si>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</si>
  <si>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</si>
  <si>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</si>
  <si>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</si>
  <si>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</si>
  <si>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</si>
  <si>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</si>
  <si>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</si>
  <si>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</si>
  <si>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</si>
  <si>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</si>
  <si>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</si>
  <si>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</si>
  <si>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</si>
  <si>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</si>
  <si>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</si>
  <si>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</si>
  <si>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</si>
  <si>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</si>
  <si>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</si>
  <si>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</si>
  <si>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</si>
  <si>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</si>
  <si>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</si>
  <si>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</si>
  <si>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</si>
  <si>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</si>
  <si>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</si>
  <si>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</si>
  <si>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</si>
  <si>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</si>
  <si>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</si>
  <si>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</si>
  <si>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</si>
  <si>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</si>
  <si>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</si>
  <si>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</si>
  <si>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</si>
  <si>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</si>
  <si>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</si>
  <si>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</si>
  <si>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</si>
  <si>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</si>
  <si>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</si>
  <si>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</si>
  <si>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</si>
  <si>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</si>
  <si>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</si>
  <si>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</si>
  <si>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</si>
  <si>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</si>
  <si>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</si>
  <si>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</si>
  <si>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</si>
  <si>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</si>
  <si>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</si>
  <si>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</si>
  <si>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</si>
  <si>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</si>
  <si>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</si>
  <si>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</si>
  <si>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</si>
  <si>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</si>
  <si>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</si>
  <si>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</si>
  <si>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</si>
  <si>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</si>
  <si>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</si>
  <si>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</si>
  <si>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</si>
  <si>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</si>
  <si>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</si>
  <si>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</si>
  <si>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</si>
  <si>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</si>
  <si>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</si>
  <si>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</si>
  <si>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</si>
  <si>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</si>
  <si>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</si>
  <si>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</si>
  <si>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</si>
  <si>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</si>
  <si>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</si>
  <si>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</si>
  <si>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</si>
  <si>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</si>
  <si>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</si>
  <si>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</si>
  <si>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</si>
  <si>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</si>
  <si>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</si>
  <si>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</si>
  <si>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</si>
  <si>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</si>
  <si>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</si>
  <si>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</si>
  <si>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</si>
  <si>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</si>
  <si>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</si>
  <si>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</si>
  <si>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</si>
  <si>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</si>
  <si>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</si>
  <si>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</si>
  <si>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</si>
  <si>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</si>
  <si>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</si>
  <si>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</si>
  <si>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</si>
  <si>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</si>
  <si>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</si>
  <si>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</si>
  <si>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</si>
  <si>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</si>
  <si>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</si>
  <si>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</si>
  <si>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</si>
  <si>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</si>
  <si>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</si>
  <si>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</si>
  <si>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</si>
  <si>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</si>
  <si>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</si>
  <si>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</si>
  <si>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</si>
  <si>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</si>
  <si>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</si>
  <si>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</si>
  <si>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</si>
  <si>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</si>
  <si>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</si>
  <si>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</si>
  <si>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</si>
  <si>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</si>
  <si>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</si>
  <si>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</si>
  <si>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</si>
  <si>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</si>
  <si>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</si>
  <si>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</si>
  <si>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</si>
  <si>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</si>
  <si>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</si>
  <si>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</si>
  <si>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</si>
  <si>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</si>
  <si>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</si>
  <si>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</si>
  <si>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</si>
  <si>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</si>
  <si>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</si>
  <si>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</si>
  <si>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</si>
  <si>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</si>
  <si>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</si>
  <si>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</si>
  <si>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</si>
  <si>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</si>
  <si>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</si>
  <si>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</si>
  <si>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</si>
  <si>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</si>
  <si>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</si>
  <si>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</si>
  <si>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</si>
  <si>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</si>
  <si>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</si>
  <si>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</si>
  <si>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</si>
  <si>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</si>
  <si>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</si>
  <si>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</si>
  <si>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</si>
  <si>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</si>
  <si>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</si>
  <si>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</si>
  <si>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</si>
  <si>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</si>
  <si>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</si>
  <si>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</si>
  <si>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</si>
  <si>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</si>
  <si>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</si>
  <si>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</si>
  <si>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</si>
  <si>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</si>
  <si>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</si>
  <si>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</si>
  <si>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</si>
  <si>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</si>
  <si>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</si>
  <si>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</si>
  <si>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</si>
  <si>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</si>
  <si>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</si>
  <si>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</si>
  <si>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</si>
  <si>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</si>
  <si>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</si>
  <si>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</si>
  <si>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</si>
  <si>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</si>
  <si>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</si>
  <si>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</si>
  <si>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</si>
  <si>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</si>
  <si>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</si>
  <si>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</si>
  <si>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</si>
  <si>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</si>
  <si>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</si>
  <si>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</si>
  <si>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</si>
  <si>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</si>
  <si>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</si>
  <si>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</si>
  <si>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</si>
  <si>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</si>
  <si>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</si>
  <si>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</si>
  <si>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</si>
  <si>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</si>
  <si>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</si>
  <si>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</si>
  <si>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</si>
  <si>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</si>
  <si>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</si>
  <si>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</si>
  <si>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</si>
  <si>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</si>
  <si>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</si>
  <si>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</si>
  <si>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</si>
  <si>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</si>
  <si>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</si>
  <si>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</si>
  <si>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</si>
  <si>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</si>
  <si>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</si>
  <si>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</si>
  <si>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</si>
  <si>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</si>
  <si>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</si>
  <si>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</si>
  <si>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</si>
  <si>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</si>
  <si>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</si>
  <si>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</si>
  <si>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</si>
  <si>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</si>
  <si>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</si>
  <si>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</si>
  <si>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</si>
  <si>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</si>
  <si>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</si>
  <si>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</si>
  <si>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</si>
  <si>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</si>
  <si>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</si>
  <si>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</si>
  <si>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</si>
  <si>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</si>
  <si>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</si>
  <si>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</si>
  <si>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</si>
  <si>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</si>
  <si>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</si>
  <si>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</si>
  <si>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</si>
  <si>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</si>
  <si>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</si>
  <si>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</si>
  <si>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</si>
  <si>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</si>
  <si>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</si>
  <si>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</si>
  <si>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</si>
  <si>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</si>
  <si>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</si>
  <si>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</si>
  <si>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</si>
  <si>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</si>
  <si>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</si>
  <si>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</si>
  <si>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</si>
  <si>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</si>
  <si>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</si>
  <si>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</si>
  <si>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</si>
  <si>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</si>
  <si>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</si>
  <si>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</si>
  <si>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</si>
  <si>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</si>
  <si>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</si>
  <si>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</si>
  <si>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</si>
  <si>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</si>
  <si>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</si>
  <si>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</si>
  <si>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</si>
  <si>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</si>
  <si>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</si>
  <si>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</si>
  <si>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</si>
  <si>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</si>
  <si>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</si>
  <si>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</si>
  <si>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</si>
  <si>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</si>
  <si>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</si>
  <si>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</si>
  <si>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</si>
  <si>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</si>
  <si>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</si>
  <si>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</si>
  <si>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</si>
  <si>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</si>
  <si>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</si>
  <si>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</si>
  <si>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</si>
  <si>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</si>
  <si>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</si>
  <si>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</si>
  <si>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</si>
  <si>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</si>
  <si>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</si>
  <si>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</si>
  <si>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</si>
  <si>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</si>
  <si>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</si>
  <si>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</si>
  <si>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</si>
  <si>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</si>
  <si>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</si>
  <si>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</si>
  <si>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</si>
  <si>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</si>
  <si>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</si>
  <si>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</si>
  <si>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</si>
  <si>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</si>
  <si>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</si>
  <si>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</si>
  <si>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</si>
  <si>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</si>
  <si>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</si>
  <si>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</si>
  <si>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</si>
  <si>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</si>
  <si>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</si>
  <si>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</si>
  <si>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</si>
  <si>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</si>
  <si>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</si>
  <si>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</si>
  <si>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</si>
  <si>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</si>
  <si>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</si>
  <si>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</si>
  <si>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</si>
  <si>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</si>
  <si>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</si>
  <si>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</si>
  <si>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</si>
  <si>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</si>
  <si>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</si>
  <si>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</si>
  <si>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</si>
  <si>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</si>
  <si>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</si>
  <si>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</si>
  <si>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</si>
  <si>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</si>
  <si>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</si>
  <si>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</si>
  <si>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</si>
  <si>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</si>
  <si>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</si>
  <si>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</si>
  <si>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</si>
  <si>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</si>
  <si>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</si>
  <si>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</si>
  <si>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</si>
  <si>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</si>
  <si>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</si>
  <si>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</si>
  <si>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</si>
  <si>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</si>
  <si>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</si>
  <si>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</si>
  <si>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</si>
  <si>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</si>
  <si>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</si>
  <si>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</si>
  <si>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</si>
  <si>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</si>
  <si>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</si>
  <si>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</si>
  <si>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</si>
  <si>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</si>
  <si>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</si>
  <si>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</si>
  <si>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</si>
  <si>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</si>
  <si>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</si>
  <si>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</si>
  <si>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</si>
  <si>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</si>
  <si>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</si>
  <si>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</si>
  <si>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</si>
  <si>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</si>
  <si>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</si>
  <si>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</si>
  <si>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</si>
  <si>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</si>
  <si>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</si>
  <si>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</si>
  <si>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</si>
  <si>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</si>
  <si>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</si>
  <si>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</si>
  <si>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</si>
  <si>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</si>
  <si>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</si>
  <si>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</si>
  <si>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</si>
  <si>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</si>
  <si>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</si>
  <si>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</si>
  <si>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</si>
  <si>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</si>
  <si>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</si>
  <si>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</si>
  <si>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</si>
  <si>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</si>
  <si>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</si>
  <si>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</si>
  <si>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</si>
  <si>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</si>
  <si>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</si>
  <si>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</si>
  <si>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</si>
  <si>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</si>
  <si>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</si>
  <si>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</si>
  <si>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</si>
  <si>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</si>
  <si>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</si>
  <si>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</si>
  <si>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</si>
  <si>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</si>
  <si>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</si>
  <si>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</si>
  <si>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</si>
  <si>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</si>
  <si>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</si>
  <si>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</si>
  <si>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</si>
  <si>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</si>
  <si>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</si>
  <si>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</si>
  <si>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</si>
  <si>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</si>
  <si>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</si>
  <si>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</si>
  <si>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</si>
  <si>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</si>
  <si>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</si>
  <si>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</si>
  <si>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</si>
  <si>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</si>
  <si>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</si>
  <si>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</si>
  <si>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</si>
  <si>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</si>
  <si>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</si>
  <si>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</si>
  <si>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</si>
  <si>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</si>
  <si>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</si>
  <si>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</si>
  <si>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</si>
  <si>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</si>
  <si>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</si>
  <si>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</si>
  <si>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</si>
  <si>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</si>
  <si>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</si>
  <si>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</si>
  <si>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</si>
  <si>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</si>
  <si>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</si>
  <si>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</si>
  <si>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</si>
  <si>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</si>
  <si>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</si>
  <si>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</si>
  <si>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</si>
  <si>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</si>
  <si>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</si>
  <si>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</si>
  <si>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</si>
  <si>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</si>
  <si>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</si>
  <si>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</si>
  <si>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</si>
  <si>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</si>
  <si>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</si>
  <si>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</si>
  <si>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</si>
  <si>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</si>
  <si>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</si>
  <si>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</si>
  <si>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</si>
  <si>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</si>
  <si>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</si>
  <si>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</si>
  <si>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</si>
  <si>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</si>
  <si>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</si>
  <si>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</si>
  <si>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</si>
  <si>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</si>
  <si>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</si>
  <si>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</si>
  <si>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</si>
  <si>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</si>
  <si>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</si>
  <si>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</si>
  <si>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</si>
  <si>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</si>
  <si>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</si>
  <si>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</si>
  <si>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</si>
  <si>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</si>
  <si>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</si>
  <si>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</si>
  <si>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</si>
  <si>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</si>
  <si>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</si>
  <si>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</si>
  <si>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</si>
  <si>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</si>
  <si>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</si>
  <si>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</si>
  <si>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</si>
  <si>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</si>
  <si>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</si>
  <si>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</si>
  <si>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</si>
  <si>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</si>
  <si>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</si>
  <si>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</si>
  <si>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</si>
  <si>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</si>
  <si>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</si>
  <si>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</si>
  <si>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</si>
  <si>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</si>
  <si>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</si>
  <si>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</si>
  <si>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</si>
  <si>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</si>
  <si>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</si>
  <si>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</si>
  <si>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</si>
  <si>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</si>
  <si>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</si>
  <si>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</si>
  <si>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</si>
  <si>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</si>
  <si>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</si>
  <si>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</si>
  <si>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</si>
  <si>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</si>
  <si>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</si>
  <si>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</si>
  <si>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</si>
  <si>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</si>
  <si>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</si>
  <si>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</si>
  <si>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</si>
  <si>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</si>
  <si>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</si>
  <si>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</si>
  <si>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</si>
  <si>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</si>
  <si>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</si>
  <si>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</si>
  <si>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</si>
  <si>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</si>
  <si>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</si>
  <si>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</si>
  <si>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</si>
  <si>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</si>
  <si>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</si>
  <si>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</si>
  <si>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</si>
  <si>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</si>
  <si>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</si>
  <si>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</si>
  <si>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</si>
  <si>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</si>
  <si>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</si>
  <si>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</si>
  <si>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</si>
  <si>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</si>
  <si>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</si>
  <si>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</si>
  <si>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</si>
  <si>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</si>
  <si>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</si>
  <si>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</si>
  <si>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</si>
  <si>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</si>
  <si>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</si>
  <si>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</si>
  <si>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</si>
  <si>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</si>
  <si>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</si>
  <si>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</si>
  <si>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</si>
  <si>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</si>
  <si>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</si>
  <si>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</si>
  <si>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</si>
  <si>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</si>
  <si>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</si>
  <si>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</si>
  <si>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</si>
  <si>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</si>
  <si>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</si>
  <si>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</si>
  <si>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</si>
  <si>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</si>
  <si>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</si>
  <si>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</si>
  <si>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</si>
  <si>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</si>
  <si>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</si>
  <si>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</si>
  <si>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</si>
  <si>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</si>
  <si>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</si>
  <si>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</si>
  <si>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</si>
  <si>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</si>
  <si>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</si>
  <si>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</si>
  <si>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</si>
  <si>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</si>
  <si>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</si>
  <si>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</si>
  <si>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</si>
  <si>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</si>
  <si>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</si>
  <si>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</si>
  <si>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</si>
  <si>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</si>
  <si>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</si>
  <si>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</si>
  <si>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</si>
  <si>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</si>
  <si>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</si>
  <si>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</si>
  <si>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</si>
  <si>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</si>
  <si>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</si>
  <si>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</si>
  <si>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</si>
  <si>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</si>
  <si>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</si>
  <si>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</si>
  <si>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</si>
  <si>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</si>
  <si>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</si>
  <si>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</si>
  <si>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</si>
  <si>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</si>
  <si>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</si>
  <si>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</si>
  <si>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</si>
  <si>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</si>
  <si>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</si>
  <si>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</si>
  <si>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</si>
  <si>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</si>
  <si>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</si>
  <si>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</si>
  <si>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</si>
  <si>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</si>
  <si>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</si>
  <si>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</si>
  <si>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</si>
  <si>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</si>
  <si>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</si>
  <si>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</si>
  <si>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</si>
  <si>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</si>
  <si>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</si>
  <si>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</si>
  <si>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</si>
  <si>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</si>
  <si>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</si>
  <si>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</si>
  <si>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</si>
  <si>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</si>
  <si>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</si>
  <si>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</si>
  <si>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</si>
  <si>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</si>
  <si>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</si>
  <si>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</si>
  <si>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</si>
  <si>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</si>
  <si>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</si>
  <si>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</si>
  <si>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</si>
  <si>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</si>
  <si>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</si>
  <si>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</si>
  <si>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</si>
  <si>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</si>
  <si>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</si>
  <si>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</si>
  <si>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</si>
  <si>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</si>
  <si>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</si>
  <si>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</si>
  <si>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</si>
  <si>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</si>
  <si>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</si>
  <si>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</si>
  <si>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</si>
  <si>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</si>
  <si>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</si>
  <si>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</si>
  <si>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</si>
  <si>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</si>
  <si>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</si>
  <si>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</si>
  <si>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</si>
  <si>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</si>
  <si>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</si>
  <si>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</si>
  <si>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</si>
  <si>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</si>
  <si>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</si>
  <si>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</si>
  <si>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</si>
  <si>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</si>
  <si>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</si>
  <si>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</si>
  <si>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</si>
  <si>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</si>
  <si>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</si>
  <si>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</si>
  <si>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</si>
  <si>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</si>
  <si>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</si>
  <si>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</si>
  <si>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</si>
  <si>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</si>
  <si>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</si>
  <si>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</si>
  <si>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</si>
  <si>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</si>
  <si>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</si>
  <si>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</si>
  <si>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</si>
  <si>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</si>
  <si>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</si>
  <si>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</si>
  <si>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</si>
  <si>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</si>
  <si>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</si>
  <si>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</si>
  <si>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</si>
  <si>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</si>
  <si>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</si>
  <si>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</si>
  <si>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</si>
  <si>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</si>
  <si>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</si>
  <si>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</si>
  <si>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</si>
  <si>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</si>
  <si>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</si>
  <si>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</si>
  <si>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</si>
  <si>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</si>
  <si>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</si>
  <si>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</si>
  <si>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</si>
  <si>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</si>
  <si>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</si>
  <si>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</si>
  <si>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</si>
  <si>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</si>
  <si>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</si>
  <si>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</si>
  <si>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</si>
  <si>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</si>
  <si>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</si>
  <si>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</si>
  <si>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</si>
  <si>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</si>
  <si>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</si>
  <si>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</si>
  <si>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</si>
  <si>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</si>
  <si>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</si>
  <si>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</si>
  <si>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</si>
  <si>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</si>
  <si>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</si>
  <si>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</si>
  <si>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</si>
  <si>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</si>
  <si>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</si>
  <si>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</si>
  <si>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</si>
  <si>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</si>
  <si>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</si>
  <si>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</si>
  <si>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</si>
  <si>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</si>
  <si>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</si>
  <si>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</si>
  <si>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</si>
  <si>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</si>
  <si>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</si>
  <si>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</si>
  <si>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</si>
  <si>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</si>
  <si>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</si>
  <si>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</si>
  <si>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</si>
  <si>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</si>
  <si>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</si>
  <si>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</si>
  <si>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</si>
  <si>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</si>
  <si>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</si>
  <si>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</si>
  <si>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</si>
  <si>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</si>
  <si>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</si>
  <si>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</si>
  <si>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</si>
  <si>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</si>
  <si>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</si>
  <si>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</si>
  <si>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</si>
  <si>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</si>
  <si>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</si>
  <si>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</si>
  <si>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</si>
  <si>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</si>
  <si>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</si>
  <si>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</si>
  <si>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</si>
  <si>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</si>
  <si>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</si>
  <si>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</si>
  <si>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</si>
  <si>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</si>
  <si>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</si>
  <si>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</si>
  <si>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</si>
  <si>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</si>
  <si>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</si>
  <si>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</si>
  <si>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</si>
  <si>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</si>
  <si>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</si>
  <si>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</si>
  <si>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</si>
  <si>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</si>
  <si>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</si>
  <si>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</si>
  <si>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</si>
  <si>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</si>
  <si>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</si>
  <si>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</si>
  <si>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</si>
  <si>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</si>
  <si>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</si>
  <si>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</si>
  <si>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</si>
  <si>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</si>
  <si>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</si>
  <si>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</si>
  <si>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</si>
  <si>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</si>
  <si>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</si>
  <si>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</si>
  <si>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</si>
  <si>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</si>
  <si>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</si>
  <si>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</si>
  <si>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</si>
  <si>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</si>
  <si>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</si>
  <si>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</si>
  <si>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</si>
  <si>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</si>
  <si>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</si>
  <si>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</si>
  <si>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</si>
  <si>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</si>
  <si>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</si>
  <si>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</si>
  <si>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</si>
  <si>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</si>
  <si>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</si>
  <si>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</si>
  <si>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</si>
  <si>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</si>
  <si>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</si>
  <si>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</si>
  <si>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</si>
  <si>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</si>
  <si>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</si>
  <si>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</si>
  <si>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</si>
  <si>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</si>
  <si>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</si>
  <si>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</si>
  <si>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</si>
  <si>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</si>
  <si>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</si>
  <si>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</si>
  <si>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</si>
  <si>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</si>
  <si>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</si>
  <si>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</si>
  <si>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</si>
  <si>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</si>
  <si>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</si>
  <si>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</si>
  <si>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</si>
  <si>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</si>
  <si>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</si>
  <si>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</si>
  <si>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</si>
  <si>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</si>
  <si>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</si>
  <si>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</si>
  <si>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</si>
  <si>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</si>
  <si>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</si>
  <si>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</si>
  <si>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</si>
  <si>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</si>
  <si>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</si>
  <si>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</si>
  <si>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</si>
  <si>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</si>
  <si>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</si>
  <si>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</si>
  <si>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</si>
  <si>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</si>
  <si>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</si>
  <si>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</si>
  <si>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</si>
  <si>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</si>
  <si>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</si>
  <si>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</si>
  <si>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</si>
  <si>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</si>
  <si>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</si>
  <si>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</si>
  <si>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</si>
  <si>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</si>
  <si>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</si>
  <si>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</si>
  <si>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</si>
  <si>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</si>
  <si>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</si>
  <si>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</si>
  <si>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</si>
  <si>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</si>
  <si>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</si>
  <si>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</si>
  <si>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</si>
  <si>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</si>
  <si>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</si>
  <si>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</si>
  <si>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</si>
  <si>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</si>
  <si>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</si>
  <si>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</si>
  <si>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</si>
  <si>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</si>
  <si>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</si>
  <si>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</si>
  <si>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</si>
  <si>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</si>
  <si>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</si>
  <si>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</si>
  <si>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</si>
  <si>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</si>
  <si>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</si>
  <si>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</si>
  <si>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</si>
  <si>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</si>
  <si>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</si>
  <si>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</si>
  <si>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</si>
  <si>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</si>
  <si>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</si>
  <si>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</si>
  <si>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</si>
  <si>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</si>
  <si>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</si>
  <si>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</si>
  <si>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</si>
  <si>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</si>
  <si>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</si>
  <si>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</si>
  <si>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</si>
  <si>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</si>
  <si>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</si>
  <si>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</si>
  <si>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</si>
  <si>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</si>
  <si>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</si>
  <si>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</si>
  <si>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</si>
  <si>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</si>
  <si>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</si>
  <si>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</si>
  <si>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</si>
  <si>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</si>
  <si>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</si>
  <si>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</si>
  <si>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</si>
  <si>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</si>
  <si>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</si>
  <si>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</si>
  <si>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</si>
  <si>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</si>
  <si>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</si>
  <si>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</si>
  <si>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</si>
  <si>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</si>
  <si>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</si>
  <si>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</si>
  <si>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</si>
  <si>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</si>
  <si>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</si>
  <si>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</si>
  <si>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</si>
  <si>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</si>
  <si>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</si>
  <si>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</si>
  <si>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</si>
  <si>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</si>
  <si>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</si>
  <si>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</si>
  <si>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</si>
  <si>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</si>
  <si>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</si>
  <si>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</si>
  <si>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</si>
  <si>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</si>
  <si>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</si>
  <si>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</si>
  <si>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</si>
  <si>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</si>
  <si>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</si>
  <si>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</si>
  <si>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</si>
  <si>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</si>
  <si>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</si>
  <si>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</si>
  <si>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</si>
  <si>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</si>
  <si>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</si>
  <si>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</si>
  <si>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</si>
  <si>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</si>
  <si>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</si>
  <si>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</si>
  <si>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</si>
  <si>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</si>
  <si>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</si>
  <si>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</si>
  <si>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</si>
  <si>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</si>
  <si>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</si>
  <si>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</si>
  <si>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</si>
  <si>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</si>
  <si>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</si>
  <si>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</si>
  <si>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</si>
  <si>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</si>
  <si>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</si>
  <si>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</si>
  <si>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</si>
  <si>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</si>
  <si>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</si>
  <si>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</si>
  <si>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</si>
  <si>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</si>
  <si>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</si>
  <si>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</si>
  <si>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</si>
  <si>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</si>
  <si>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</si>
  <si>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</si>
  <si>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</si>
  <si>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</si>
  <si>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</si>
  <si>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</si>
  <si>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</si>
  <si>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</si>
  <si>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</si>
  <si>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</si>
  <si>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</si>
  <si>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</si>
  <si>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</si>
  <si>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</si>
  <si>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</si>
  <si>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</si>
  <si>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</si>
  <si>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</si>
  <si>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</si>
  <si>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</si>
  <si>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</si>
  <si>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</si>
  <si>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</si>
  <si>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</si>
  <si>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</si>
  <si>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</si>
  <si>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</si>
  <si>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</si>
  <si>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</si>
  <si>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</si>
  <si>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</si>
  <si>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</si>
  <si>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</si>
  <si>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</si>
  <si>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</si>
  <si>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</si>
  <si>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</si>
  <si>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</si>
  <si>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</si>
  <si>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</si>
  <si>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</si>
  <si>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</si>
  <si>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</si>
  <si>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</si>
  <si>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</si>
  <si>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</si>
  <si>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</si>
  <si>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</si>
  <si>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</si>
  <si>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</si>
  <si>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</si>
  <si>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</si>
  <si>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</si>
  <si>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</si>
  <si>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</si>
  <si>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</si>
  <si>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</si>
  <si>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</si>
  <si>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</si>
  <si>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</si>
  <si>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</si>
  <si>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</si>
  <si>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</si>
  <si>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</si>
  <si>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</si>
  <si>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</si>
  <si>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</si>
  <si>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</si>
  <si>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</si>
  <si>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</si>
  <si>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</si>
  <si>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</si>
  <si>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</si>
  <si>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</si>
  <si>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</si>
  <si>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</si>
  <si>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</si>
  <si>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</si>
  <si>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</si>
  <si>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</si>
  <si>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</si>
  <si>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</si>
  <si>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</si>
  <si>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</si>
  <si>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</si>
  <si>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</si>
  <si>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</si>
  <si>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</si>
  <si>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</si>
  <si>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</si>
  <si>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</si>
  <si>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</si>
  <si>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</si>
  <si>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</si>
  <si>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</si>
  <si>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</si>
  <si>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</si>
  <si>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</si>
  <si>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</si>
  <si>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</si>
  <si>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</si>
  <si>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</si>
  <si>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</si>
  <si>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</si>
  <si>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</si>
  <si>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</si>
  <si>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</si>
  <si>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</si>
  <si>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</si>
  <si>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</si>
  <si>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</si>
  <si>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</si>
  <si>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</si>
  <si>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</si>
  <si>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</si>
  <si>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</si>
  <si>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</si>
  <si>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</si>
  <si>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</si>
  <si>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</si>
  <si>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</si>
  <si>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</si>
  <si>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</si>
  <si>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</si>
  <si>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</si>
  <si>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</si>
  <si>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</si>
  <si>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</si>
  <si>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</si>
  <si>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</si>
  <si>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</si>
  <si>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</si>
  <si>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</si>
  <si>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</si>
  <si>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</si>
  <si>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</si>
  <si>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</si>
  <si>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</si>
  <si>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</si>
  <si>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</si>
  <si>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</si>
  <si>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</si>
  <si>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</si>
  <si>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</si>
  <si>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</si>
  <si>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</si>
  <si>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</si>
  <si>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</si>
  <si>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</si>
  <si>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</si>
  <si>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</si>
  <si>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</si>
  <si>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</si>
  <si>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</si>
  <si>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</si>
  <si>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</si>
  <si>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</si>
  <si>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</si>
  <si>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</si>
  <si>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</si>
  <si>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</si>
  <si>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</si>
  <si>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</si>
  <si>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</si>
  <si>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</si>
  <si>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</si>
  <si>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</si>
  <si>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</si>
  <si>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</si>
  <si>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</si>
  <si>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</si>
  <si>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</si>
  <si>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</si>
  <si>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</si>
  <si>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</si>
  <si>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</si>
  <si>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</si>
  <si>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</si>
  <si>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</si>
  <si>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</si>
  <si>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</si>
  <si>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</si>
  <si>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</si>
  <si>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</si>
  <si>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</si>
  <si>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</si>
  <si>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</si>
  <si>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</si>
  <si>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</si>
  <si>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</si>
  <si>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</si>
  <si>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</si>
  <si>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</si>
  <si>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</si>
  <si>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</si>
  <si>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</si>
  <si>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</si>
  <si>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</si>
  <si>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</si>
  <si>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</si>
  <si>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</si>
  <si>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</si>
  <si>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</si>
  <si>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</si>
  <si>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</si>
  <si>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</si>
  <si>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</si>
  <si>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</si>
  <si>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</si>
  <si>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</si>
  <si>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</si>
  <si>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</si>
  <si>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</si>
  <si>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</si>
  <si>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</si>
  <si>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</si>
  <si>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</si>
  <si>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</si>
  <si>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</si>
  <si>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</si>
  <si>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</si>
  <si>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</si>
  <si>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</si>
  <si>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</si>
  <si>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</si>
  <si>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</si>
  <si>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</si>
  <si>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</si>
  <si>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</si>
  <si>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</si>
  <si>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</si>
  <si>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</si>
  <si>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</si>
  <si>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</si>
  <si>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</si>
  <si>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</si>
  <si>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</si>
  <si>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</si>
  <si>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</si>
  <si>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</si>
  <si>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</si>
  <si>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</si>
  <si>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</si>
  <si>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</si>
  <si>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</si>
  <si>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</si>
  <si>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</si>
  <si>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</si>
  <si>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</si>
  <si>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</si>
  <si>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</si>
  <si>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</si>
  <si>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</si>
  <si>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</si>
  <si>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</si>
  <si>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</si>
  <si>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</si>
  <si>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</si>
  <si>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</si>
  <si>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</si>
  <si>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</si>
  <si>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</si>
  <si>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</si>
  <si>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</si>
  <si>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</si>
  <si>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</si>
  <si>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</si>
  <si>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</si>
  <si>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</si>
  <si>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</si>
  <si>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</si>
  <si>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</si>
  <si>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</si>
  <si>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</si>
  <si>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</si>
  <si>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</si>
  <si>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</si>
  <si>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</si>
  <si>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</si>
  <si>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</si>
  <si>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</si>
  <si>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</si>
  <si>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</si>
  <si>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</si>
  <si>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</si>
  <si>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</si>
  <si>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</si>
  <si>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</si>
  <si>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</si>
  <si>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</si>
  <si>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</si>
  <si>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</si>
  <si>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</si>
  <si>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</si>
  <si>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</si>
  <si>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</si>
  <si>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</si>
  <si>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</si>
  <si>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</si>
  <si>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</si>
  <si>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</si>
  <si>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</si>
  <si>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</si>
  <si>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</si>
  <si>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</si>
  <si>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</si>
  <si>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</si>
  <si>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</si>
  <si>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</si>
  <si>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</si>
  <si>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</si>
  <si>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</si>
  <si>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</si>
  <si>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</si>
  <si>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</si>
  <si>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</si>
  <si>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</si>
  <si>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</si>
  <si>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</si>
  <si>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</si>
  <si>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</si>
  <si>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</si>
  <si>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</si>
  <si>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</si>
  <si>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</si>
  <si>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</si>
  <si>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</si>
  <si>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</si>
  <si>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</si>
  <si>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</si>
  <si>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</si>
  <si>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</si>
  <si>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</si>
  <si>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</si>
  <si>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</si>
  <si>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</si>
  <si>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</si>
  <si>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</si>
  <si>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</si>
  <si>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</si>
  <si>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</si>
  <si>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</si>
  <si>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</si>
  <si>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</si>
  <si>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</si>
  <si>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</si>
  <si>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</si>
  <si>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</si>
  <si>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</si>
  <si>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</si>
  <si>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</si>
  <si>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</si>
  <si>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</si>
  <si>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</si>
  <si>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</si>
  <si>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</si>
  <si>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</si>
  <si>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</si>
  <si>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</si>
  <si>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</si>
  <si>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</si>
  <si>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</si>
  <si>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</si>
  <si>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</si>
  <si>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</si>
  <si>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</si>
  <si>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</si>
  <si>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</si>
  <si>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</si>
  <si>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</si>
  <si>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</si>
  <si>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</si>
  <si>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</si>
  <si>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</si>
  <si>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</si>
  <si>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</si>
  <si>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</si>
  <si>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</si>
  <si>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</si>
  <si>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</si>
  <si>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</si>
  <si>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</si>
  <si>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</si>
  <si>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</si>
  <si>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</si>
  <si>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</si>
  <si>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</si>
  <si>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</si>
  <si>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</si>
  <si>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</si>
  <si>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</si>
  <si>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</si>
  <si>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</si>
  <si>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</si>
  <si>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</si>
  <si>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</si>
  <si>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</si>
  <si>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</si>
  <si>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</si>
  <si>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</si>
  <si>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</si>
  <si>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</si>
  <si>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</si>
  <si>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</si>
  <si>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</si>
  <si>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</si>
  <si>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</si>
  <si>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</si>
  <si>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</si>
  <si>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</si>
  <si>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</si>
  <si>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</si>
  <si>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</si>
  <si>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</si>
  <si>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</si>
  <si>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</si>
  <si>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</si>
  <si>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</si>
  <si>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</si>
  <si>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</si>
  <si>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</si>
  <si>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</si>
  <si>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</si>
  <si>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</si>
  <si>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</si>
  <si>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</si>
  <si>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</si>
  <si>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</si>
  <si>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</si>
  <si>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</si>
  <si>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</si>
  <si>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</si>
  <si>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</si>
  <si>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</si>
  <si>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</si>
  <si>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</si>
  <si>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</si>
  <si>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</si>
  <si>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</si>
  <si>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</si>
  <si>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</si>
  <si>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</si>
  <si>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</si>
  <si>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</si>
  <si>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</si>
  <si>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</si>
  <si>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</si>
  <si>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</si>
  <si>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</si>
  <si>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</si>
  <si>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</si>
  <si>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</si>
  <si>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</si>
  <si>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</si>
  <si>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</si>
  <si>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</si>
  <si>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</si>
  <si>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</si>
  <si>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</si>
  <si>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</si>
  <si>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</si>
  <si>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</si>
  <si>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</si>
  <si>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</si>
  <si>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</si>
  <si>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</si>
  <si>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</si>
  <si>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</si>
  <si>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</si>
  <si>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</si>
  <si>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</si>
  <si>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</si>
  <si>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</si>
  <si>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</si>
  <si>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</si>
  <si>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</si>
  <si>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</si>
  <si>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</si>
  <si>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</si>
  <si>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</si>
  <si>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</si>
  <si>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</si>
  <si>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</si>
  <si>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</si>
  <si>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</si>
  <si>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</si>
  <si>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</si>
  <si>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</si>
  <si>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</si>
  <si>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</si>
  <si>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</si>
  <si>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</si>
  <si>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</si>
  <si>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</si>
  <si>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</si>
  <si>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</si>
  <si>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</si>
  <si>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</si>
  <si>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</si>
  <si>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</si>
  <si>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</si>
  <si>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</si>
  <si>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</si>
  <si>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</si>
  <si>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</si>
  <si>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</si>
  <si>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</si>
  <si>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</si>
  <si>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</si>
  <si>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</si>
  <si>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</si>
  <si>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</si>
  <si>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</si>
  <si>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</si>
  <si>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</si>
  <si>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</si>
  <si>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</si>
  <si>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</si>
  <si>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</si>
  <si>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</si>
  <si>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</si>
  <si>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</si>
  <si>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</si>
  <si>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</si>
  <si>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</si>
  <si>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</si>
  <si>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</si>
  <si>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</si>
  <si>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</si>
  <si>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</si>
  <si>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</si>
  <si>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</si>
  <si>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</si>
  <si>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</si>
  <si>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</si>
  <si>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</si>
  <si>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</si>
  <si>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</si>
  <si>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</si>
  <si>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</si>
  <si>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</si>
  <si>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</si>
  <si>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</si>
  <si>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</si>
  <si>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</si>
  <si>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</si>
  <si>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</si>
  <si>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</si>
  <si>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</si>
  <si>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</si>
  <si>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</si>
  <si>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</si>
  <si>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</si>
  <si>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</si>
  <si>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</si>
  <si>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</si>
  <si>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</si>
  <si>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</si>
  <si>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</si>
  <si>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</si>
  <si>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</si>
  <si>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</si>
  <si>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</si>
  <si>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</si>
  <si>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</si>
  <si>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</si>
  <si>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</si>
  <si>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</si>
  <si>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</si>
  <si>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</si>
  <si>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</si>
  <si>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</si>
  <si>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</si>
  <si>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</si>
  <si>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</si>
  <si>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</si>
  <si>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</si>
  <si>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</si>
  <si>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</si>
  <si>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</si>
  <si>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</si>
  <si>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</si>
  <si>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</si>
  <si>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</si>
  <si>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</si>
  <si>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</si>
  <si>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</si>
  <si>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</si>
  <si>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</si>
  <si>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</si>
  <si>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</si>
  <si>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</si>
  <si>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</si>
  <si>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</si>
  <si>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</si>
  <si>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</si>
  <si>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</si>
  <si>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</si>
  <si>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</si>
  <si>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</si>
  <si>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</si>
  <si>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</si>
  <si>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</si>
  <si>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</si>
  <si>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</si>
  <si>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</si>
  <si>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</si>
  <si>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</si>
  <si>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</si>
  <si>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</si>
  <si>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</si>
  <si>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</si>
  <si>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</si>
  <si>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</si>
  <si>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</si>
  <si>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</si>
  <si>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</si>
  <si>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</si>
  <si>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</si>
  <si>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</si>
  <si>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</si>
  <si>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</si>
  <si>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</si>
  <si>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</si>
  <si>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</si>
  <si>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</si>
  <si>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</si>
  <si>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</si>
  <si>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</si>
  <si>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</si>
  <si>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</si>
  <si>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</si>
  <si>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</si>
  <si>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</si>
  <si>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</si>
  <si>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</si>
  <si>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</si>
  <si>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</si>
  <si>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</si>
  <si>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</si>
  <si>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</si>
  <si>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</si>
  <si>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</si>
  <si>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</si>
  <si>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</si>
  <si>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</si>
  <si>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</si>
  <si>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</si>
  <si>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</si>
  <si>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</si>
  <si>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</si>
  <si>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</si>
  <si>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</si>
  <si>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</si>
  <si>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</si>
  <si>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</si>
  <si>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</si>
  <si>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</si>
  <si>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</si>
  <si>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</si>
  <si>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</si>
  <si>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</si>
  <si>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</si>
  <si>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</si>
  <si>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</si>
  <si>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</si>
  <si>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</si>
  <si>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</si>
  <si>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</si>
  <si>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</si>
  <si>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</si>
  <si>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</si>
  <si>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</si>
  <si>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</si>
  <si>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</si>
  <si>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</si>
  <si>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</si>
  <si>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</si>
  <si>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</si>
  <si>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</si>
  <si>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</si>
  <si>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</si>
  <si>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</si>
  <si>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</si>
  <si>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</si>
  <si>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</si>
  <si>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</si>
  <si>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</si>
  <si>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</si>
  <si>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</si>
  <si>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</si>
  <si>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</si>
  <si>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</si>
  <si>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</si>
  <si>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</si>
  <si>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</si>
  <si>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</si>
  <si>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</si>
  <si>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</si>
  <si>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</si>
  <si>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</si>
  <si>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</si>
  <si>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</si>
  <si>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</si>
  <si>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</si>
  <si>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</si>
  <si>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</si>
  <si>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</si>
  <si>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</si>
  <si>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</si>
  <si>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</si>
  <si>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</si>
  <si>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</si>
  <si>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</si>
  <si>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</si>
  <si>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</si>
  <si>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</si>
  <si>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</si>
  <si>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</si>
  <si>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</si>
  <si>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</si>
  <si>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</si>
  <si>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</si>
  <si>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</si>
  <si>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</si>
  <si>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</si>
  <si>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</si>
  <si>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</si>
  <si>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</si>
  <si>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</si>
  <si>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</si>
  <si>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</si>
  <si>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</si>
  <si>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</si>
  <si>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</si>
  <si>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</si>
  <si>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</si>
  <si>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</si>
  <si>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</si>
  <si>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</si>
  <si>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</si>
  <si>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</si>
  <si>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</si>
  <si>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</si>
  <si>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</si>
  <si>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</si>
  <si>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</si>
  <si>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</si>
  <si>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</si>
  <si>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</si>
  <si>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</si>
  <si>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</si>
  <si>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</si>
  <si>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</si>
  <si>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</si>
  <si>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</si>
  <si>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</si>
  <si>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</si>
  <si>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</si>
  <si>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</si>
  <si>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</si>
  <si>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</si>
  <si>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</si>
  <si>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</si>
  <si>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</si>
  <si>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</si>
  <si>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</si>
  <si>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</si>
  <si>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</si>
  <si>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</si>
  <si>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</si>
  <si>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</si>
  <si>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</si>
  <si>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</si>
  <si>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</si>
  <si>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</si>
  <si>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</si>
  <si>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</si>
  <si>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</si>
  <si>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</si>
  <si>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</si>
  <si>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</si>
  <si>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</si>
  <si>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</si>
  <si>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</si>
  <si>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</si>
  <si>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</si>
  <si>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</si>
  <si>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</si>
  <si>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</si>
  <si>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</si>
  <si>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</si>
  <si>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</si>
  <si>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</si>
  <si>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</si>
  <si>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</si>
  <si>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</si>
  <si>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</si>
  <si>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</si>
  <si>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</si>
  <si>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</si>
  <si>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</si>
  <si>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</si>
  <si>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</si>
  <si>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</si>
  <si>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</si>
  <si>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</si>
  <si>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</si>
  <si>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</si>
  <si>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</si>
  <si>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</si>
  <si>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</si>
  <si>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</si>
  <si>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</si>
  <si>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</si>
  <si>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</si>
  <si>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</si>
  <si>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</si>
  <si>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</si>
  <si>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</si>
  <si>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</si>
  <si>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</si>
  <si>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</si>
  <si>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</si>
  <si>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</si>
  <si>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</si>
  <si>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</si>
  <si>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</si>
  <si>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</si>
  <si>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</si>
  <si>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</si>
  <si>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</si>
  <si>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</si>
  <si>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</si>
  <si>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</si>
  <si>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</si>
  <si>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</si>
  <si>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</si>
  <si>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</si>
  <si>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</si>
  <si>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</si>
  <si>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</si>
  <si>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</si>
  <si>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</si>
  <si>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</si>
  <si>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</si>
  <si>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</si>
  <si>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</si>
  <si>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</si>
  <si>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</si>
  <si>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</si>
  <si>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</si>
  <si>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</si>
  <si>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</si>
  <si>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</si>
  <si>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</si>
  <si>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</si>
  <si>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</si>
  <si>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</si>
  <si>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</si>
  <si>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</si>
  <si>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</si>
  <si>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</si>
  <si>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</si>
  <si>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</si>
  <si>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</si>
  <si>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</si>
  <si>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</si>
  <si>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</si>
  <si>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</si>
  <si>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</si>
  <si>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</si>
  <si>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</si>
  <si>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</si>
  <si>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</si>
  <si>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</si>
  <si>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</si>
  <si>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</si>
  <si>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</si>
  <si>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</si>
  <si>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</si>
  <si>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</si>
  <si>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</si>
  <si>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</si>
  <si>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</si>
  <si>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</si>
  <si>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</si>
  <si>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</si>
  <si>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</si>
  <si>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</si>
  <si>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</si>
  <si>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</si>
  <si>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</si>
  <si>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</si>
  <si>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</si>
  <si>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</si>
  <si>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</si>
  <si>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</si>
  <si>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</si>
  <si>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</si>
  <si>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</si>
  <si>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</si>
  <si>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</si>
  <si>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</si>
  <si>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</si>
  <si>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</si>
  <si>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</si>
  <si>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</si>
  <si>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</si>
  <si>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</si>
  <si>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</si>
  <si>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</si>
  <si>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</si>
  <si>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</si>
  <si>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</si>
  <si>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</si>
  <si>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</si>
  <si>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</si>
  <si>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</si>
  <si>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</si>
  <si>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</si>
  <si>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</si>
  <si>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</si>
  <si>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</si>
  <si>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</si>
  <si>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</si>
  <si>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</si>
  <si>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</si>
  <si>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</si>
  <si>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</si>
  <si>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</si>
  <si>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</si>
  <si>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</si>
  <si>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</si>
  <si>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</si>
  <si>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</si>
  <si>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</si>
  <si>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</si>
  <si>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</si>
  <si>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</si>
  <si>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</si>
  <si>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</si>
  <si>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</si>
  <si>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</si>
  <si>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</si>
  <si>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</si>
  <si>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</si>
  <si>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</si>
  <si>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</si>
  <si>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</si>
  <si>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</si>
  <si>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</si>
  <si>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</si>
  <si>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</si>
  <si>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</si>
  <si>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</si>
  <si>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</si>
  <si>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</si>
  <si>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</si>
  <si>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</si>
  <si>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</si>
  <si>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</si>
  <si>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</si>
  <si>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</si>
  <si>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</si>
  <si>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</si>
  <si>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</si>
  <si>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</si>
  <si>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</si>
  <si>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</si>
  <si>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</si>
  <si>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</si>
  <si>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</si>
  <si>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</si>
  <si>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</si>
  <si>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</si>
  <si>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</si>
  <si>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</si>
  <si>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</si>
  <si>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</si>
  <si>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</si>
  <si>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</si>
  <si>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</si>
  <si>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</si>
  <si>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</si>
  <si>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</si>
  <si>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</si>
  <si>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</si>
  <si>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</si>
  <si>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</si>
  <si>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</si>
  <si>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</si>
  <si>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</si>
  <si>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</si>
  <si>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</si>
  <si>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</si>
  <si>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</si>
  <si>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</si>
  <si>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</si>
  <si>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</si>
  <si>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</si>
  <si>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</si>
  <si>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</si>
  <si>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</si>
  <si>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</si>
  <si>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</si>
  <si>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</si>
  <si>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</si>
  <si>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</si>
  <si>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</si>
  <si>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</si>
  <si>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</si>
  <si>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</si>
  <si>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</si>
  <si>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</si>
  <si>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</si>
  <si>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</si>
  <si>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</si>
  <si>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</si>
  <si>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</si>
  <si>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</si>
  <si>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</si>
  <si>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</si>
  <si>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</si>
  <si>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</si>
  <si>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</si>
  <si>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</si>
  <si>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</si>
  <si>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</si>
  <si>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</si>
  <si>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</si>
  <si>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</si>
  <si>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</si>
  <si>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</si>
  <si>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</si>
  <si>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</si>
  <si>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</si>
  <si>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</si>
  <si>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</si>
  <si>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</si>
  <si>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</si>
  <si>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</si>
  <si>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</si>
  <si>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</si>
  <si>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</si>
  <si>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</si>
  <si>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</si>
  <si>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</si>
  <si>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</si>
  <si>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</si>
  <si>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</si>
  <si>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</si>
  <si>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</si>
  <si>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</si>
  <si>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</si>
  <si>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</si>
  <si>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</si>
  <si>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</si>
  <si>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</si>
  <si>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</si>
  <si>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</si>
  <si>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</si>
  <si>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</si>
  <si>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</si>
  <si>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</si>
  <si>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</si>
  <si>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</si>
  <si>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</si>
  <si>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</si>
  <si>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</si>
  <si>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</si>
  <si>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</si>
  <si>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</si>
  <si>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</si>
  <si>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</si>
  <si>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</si>
  <si>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</si>
  <si>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</si>
  <si>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</si>
  <si>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</si>
  <si>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</si>
  <si>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</si>
  <si>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</si>
  <si>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</si>
  <si>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</si>
  <si>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</si>
  <si>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</si>
  <si>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</si>
  <si>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</si>
  <si>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</si>
  <si>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</si>
  <si>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</si>
  <si>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</si>
  <si>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</si>
  <si>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</si>
  <si>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</si>
  <si>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</si>
  <si>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</si>
  <si>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</si>
  <si>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</si>
  <si>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</si>
  <si>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</si>
  <si>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</si>
  <si>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</si>
  <si>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</si>
  <si>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</si>
  <si>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</si>
  <si>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</si>
  <si>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</si>
  <si>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</si>
  <si>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</si>
  <si>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</si>
  <si>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</si>
  <si>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</si>
  <si>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</si>
  <si>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</si>
  <si>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</si>
  <si>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</si>
  <si>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</si>
  <si>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</si>
  <si>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</si>
  <si>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</si>
  <si>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</si>
  <si>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</si>
  <si>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</si>
  <si>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</si>
  <si>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</si>
  <si>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</si>
  <si>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</si>
  <si>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</si>
  <si>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</si>
  <si>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</si>
  <si>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</si>
  <si>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</si>
  <si>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</si>
  <si>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</si>
  <si>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</si>
  <si>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</si>
  <si>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</si>
  <si>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</si>
  <si>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</si>
  <si>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</si>
  <si>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</si>
  <si>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</si>
  <si>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</si>
  <si>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</si>
  <si>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</si>
  <si>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</si>
  <si>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</si>
  <si>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</si>
  <si>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</si>
  <si>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</si>
  <si>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</si>
  <si>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</si>
  <si>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</si>
  <si>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</si>
  <si>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</si>
  <si>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</si>
  <si>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</si>
  <si>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</si>
  <si>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</si>
  <si>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</si>
  <si>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</si>
  <si>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</si>
  <si>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</si>
  <si>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</si>
  <si>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</si>
  <si>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</si>
  <si>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</si>
  <si>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</si>
  <si>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</si>
  <si>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</si>
  <si>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</si>
  <si>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</si>
  <si>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</si>
  <si>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</si>
  <si>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</si>
  <si>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</si>
  <si>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</si>
  <si>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</si>
  <si>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</si>
  <si>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</si>
  <si>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</si>
  <si>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</si>
  <si>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</si>
  <si>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</si>
  <si>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</si>
  <si>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</si>
  <si>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</si>
  <si>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</si>
  <si>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</si>
  <si>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</si>
  <si>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</si>
  <si>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</si>
  <si>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</si>
  <si>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</si>
  <si>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</si>
  <si>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</si>
  <si>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</si>
  <si>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</si>
  <si>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</si>
  <si>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</si>
  <si>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</si>
  <si>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</si>
  <si>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</si>
  <si>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</si>
  <si>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</si>
  <si>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</si>
  <si>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</si>
  <si>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</si>
  <si>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</si>
  <si>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</si>
  <si>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</si>
  <si>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</si>
  <si>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</si>
  <si>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</si>
  <si>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</si>
  <si>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</si>
  <si>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</si>
  <si>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</si>
  <si>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</si>
  <si>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</si>
  <si>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</si>
  <si>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</si>
  <si>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</si>
  <si>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</si>
  <si>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</si>
  <si>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</si>
  <si>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</si>
  <si>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</si>
  <si>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</si>
  <si>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</si>
  <si>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</si>
  <si>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</si>
  <si>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</si>
  <si>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</si>
  <si>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</si>
  <si>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</si>
  <si>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</si>
  <si>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</si>
  <si>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</si>
  <si>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</si>
  <si>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</si>
  <si>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</si>
  <si>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</si>
  <si>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</si>
  <si>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</si>
  <si>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</si>
  <si>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</si>
  <si>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</si>
  <si>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</si>
  <si>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</si>
  <si>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</si>
  <si>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</si>
  <si>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</si>
  <si>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</si>
  <si>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</si>
  <si>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</si>
  <si>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</si>
  <si>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</si>
  <si>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</si>
  <si>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</si>
  <si>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</si>
  <si>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</si>
  <si>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</si>
  <si>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</si>
  <si>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</si>
  <si>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</si>
  <si>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</si>
  <si>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</si>
  <si>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</si>
  <si>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</si>
  <si>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</si>
  <si>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</si>
  <si>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</si>
  <si>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</si>
  <si>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</si>
  <si>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</si>
  <si>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</si>
  <si>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</si>
  <si>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</si>
  <si>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</si>
  <si>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</si>
  <si>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</si>
  <si>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</si>
  <si>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</si>
  <si>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</si>
  <si>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</si>
  <si>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</si>
  <si>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</si>
  <si>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</si>
  <si>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</si>
  <si>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</si>
  <si>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</si>
  <si>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</si>
  <si>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</si>
  <si>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</si>
  <si>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</si>
  <si>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</si>
  <si>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</si>
  <si>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</si>
  <si>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</si>
  <si>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</si>
  <si>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</si>
  <si>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</si>
  <si>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</si>
  <si>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</si>
  <si>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</si>
  <si>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</si>
  <si>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</si>
  <si>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</si>
  <si>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</si>
  <si>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</si>
  <si>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</si>
  <si>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</si>
  <si>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</si>
  <si>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</si>
  <si>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</si>
  <si>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</si>
  <si>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</si>
  <si>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</si>
  <si>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</si>
  <si>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</si>
  <si>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</si>
  <si>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</si>
  <si>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</si>
  <si>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</si>
  <si>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</si>
  <si>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</si>
  <si>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</si>
  <si>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</si>
  <si>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</si>
  <si>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</si>
  <si>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</si>
  <si>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</si>
  <si>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</si>
  <si>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</si>
  <si>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</si>
  <si>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</si>
  <si>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</si>
  <si>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</si>
  <si>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</si>
  <si>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</si>
  <si>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</si>
  <si>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</si>
  <si>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</si>
  <si>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</si>
  <si>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</si>
  <si>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</si>
  <si>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</si>
  <si>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</si>
  <si>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</si>
  <si>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</si>
  <si>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</si>
  <si>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</si>
  <si>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</si>
  <si>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</si>
  <si>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</si>
  <si>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</si>
  <si>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</si>
  <si>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</si>
  <si>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</si>
  <si>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</si>
  <si>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</si>
  <si>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</si>
  <si>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</si>
  <si>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</si>
  <si>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</si>
  <si>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</si>
  <si>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</si>
  <si>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</si>
  <si>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</si>
  <si>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</si>
  <si>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</si>
  <si>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</si>
  <si>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</si>
  <si>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</si>
  <si>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</si>
  <si>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</si>
  <si>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</si>
  <si>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</si>
  <si>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</si>
  <si>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</si>
  <si>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</si>
  <si>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</si>
  <si>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</si>
  <si>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</si>
  <si>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</si>
  <si>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</si>
  <si>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</si>
  <si>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</si>
  <si>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</si>
  <si>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</si>
  <si>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</si>
  <si>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</si>
  <si>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</si>
  <si>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</si>
  <si>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</si>
  <si>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</si>
  <si>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</si>
  <si>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</si>
  <si>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</si>
  <si>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</si>
  <si>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</si>
  <si>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</si>
  <si>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</si>
  <si>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</si>
  <si>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</si>
  <si>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</si>
  <si>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</si>
  <si>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</si>
  <si>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</si>
  <si>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</si>
  <si>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</si>
  <si>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</si>
  <si>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</si>
  <si>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</si>
  <si>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</si>
  <si>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</si>
  <si>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</si>
  <si>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</si>
  <si>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</si>
  <si>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</si>
  <si>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</si>
  <si>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</si>
  <si>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</si>
  <si>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</si>
  <si>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</si>
  <si>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</si>
  <si>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</si>
  <si>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</si>
  <si>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</si>
  <si>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</si>
  <si>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</si>
  <si>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</si>
  <si>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</si>
  <si>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</si>
  <si>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</si>
  <si>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</si>
  <si>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</si>
  <si>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</si>
  <si>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</si>
  <si>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</si>
  <si>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</si>
  <si>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</si>
  <si>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</si>
  <si>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</si>
  <si>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</si>
  <si>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</si>
  <si>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</si>
  <si>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</si>
  <si>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</si>
  <si>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</si>
  <si>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</si>
  <si>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</si>
  <si>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</si>
  <si>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</si>
  <si>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</si>
  <si>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</si>
  <si>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</si>
  <si>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</si>
  <si>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</si>
  <si>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</si>
  <si>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</si>
  <si>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</si>
  <si>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</si>
  <si>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</si>
  <si>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</si>
  <si>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</si>
  <si>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</si>
  <si>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</si>
  <si>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</si>
  <si>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</si>
  <si>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</si>
  <si>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</si>
  <si>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</si>
  <si>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</si>
  <si>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</si>
  <si>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</si>
  <si>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</si>
  <si>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</si>
  <si>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</si>
  <si>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</si>
  <si>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</si>
  <si>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</si>
  <si>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</si>
  <si>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</si>
  <si>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</si>
  <si>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</si>
  <si>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</si>
  <si>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</si>
  <si>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</si>
  <si>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</si>
  <si>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</si>
  <si>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</si>
  <si>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</si>
  <si>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</si>
  <si>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</si>
  <si>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</si>
  <si>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</si>
  <si>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</si>
  <si>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</si>
  <si>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</si>
  <si>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</si>
  <si>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</si>
  <si>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</si>
  <si>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</si>
  <si>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</si>
  <si>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</si>
  <si>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</si>
  <si>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</si>
  <si>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</si>
  <si>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</si>
  <si>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</si>
  <si>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</si>
  <si>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</si>
  <si>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</si>
  <si>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</si>
  <si>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</si>
  <si>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</si>
  <si>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</si>
  <si>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</si>
  <si>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</si>
  <si>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</si>
  <si>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</si>
  <si>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</si>
  <si>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</si>
  <si>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</si>
  <si>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</si>
  <si>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</si>
  <si>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</si>
  <si>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</si>
  <si>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</si>
  <si>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</si>
  <si>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</si>
  <si>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</si>
  <si>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</si>
  <si>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</si>
  <si>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</si>
  <si>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</si>
  <si>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</si>
  <si>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</si>
  <si>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</si>
  <si>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</si>
  <si>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</si>
  <si>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</si>
  <si>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</si>
  <si>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</si>
  <si>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</si>
  <si>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</si>
  <si>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</si>
  <si>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</si>
  <si>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</si>
  <si>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</si>
  <si>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</si>
  <si>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</si>
  <si>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</si>
  <si>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</si>
  <si>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</si>
  <si>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</si>
  <si>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</si>
  <si>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</si>
  <si>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</si>
  <si>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</si>
  <si>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</si>
  <si>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</si>
  <si>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</si>
  <si>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</si>
  <si>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</si>
  <si>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</si>
  <si>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</si>
  <si>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</si>
  <si>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</si>
  <si>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</si>
  <si>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</si>
  <si>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</si>
  <si>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</si>
  <si>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</si>
  <si>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</si>
  <si>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</si>
  <si>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</si>
  <si>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</si>
  <si>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</si>
  <si>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</si>
  <si>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</si>
  <si>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</si>
  <si>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</si>
  <si>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</si>
  <si>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</si>
  <si>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</si>
  <si>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</si>
  <si>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</si>
  <si>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</si>
  <si>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</si>
  <si>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</si>
  <si>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</si>
  <si>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</si>
  <si>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</si>
  <si>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</si>
  <si>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</si>
  <si>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</si>
  <si>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</si>
  <si>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</si>
  <si>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</si>
  <si>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</si>
  <si>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</si>
  <si>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</si>
  <si>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</si>
  <si>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</si>
  <si>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</si>
  <si>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</si>
  <si>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</si>
  <si>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</si>
  <si>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</si>
  <si>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</si>
  <si>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</si>
  <si>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</si>
  <si>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</si>
  <si>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</si>
  <si>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</si>
  <si>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</si>
  <si>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</si>
  <si>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</si>
  <si>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</si>
  <si>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</si>
  <si>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</si>
  <si>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</si>
  <si>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</si>
  <si>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</si>
  <si>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</si>
  <si>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</si>
  <si>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</si>
  <si>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</si>
  <si>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</si>
  <si>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</si>
  <si>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</si>
  <si>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</si>
  <si>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</si>
  <si>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</si>
  <si>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</si>
  <si>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</si>
  <si>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</si>
  <si>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</si>
  <si>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</si>
  <si>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</si>
  <si>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</si>
  <si>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</si>
  <si>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</si>
  <si>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</si>
  <si>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</si>
  <si>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</si>
  <si>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</si>
  <si>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</si>
  <si>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</si>
  <si>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</si>
  <si>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</si>
  <si>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</si>
  <si>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</si>
  <si>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</si>
  <si>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</si>
  <si>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</si>
  <si>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</si>
  <si>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</si>
  <si>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</si>
  <si>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</si>
  <si>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</si>
  <si>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</si>
  <si>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</si>
  <si>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</si>
  <si>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</si>
  <si>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</si>
  <si>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</si>
  <si>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</si>
  <si>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</si>
  <si>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</si>
  <si>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</si>
  <si>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</si>
  <si>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</si>
  <si>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</si>
  <si>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</si>
  <si>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</si>
  <si>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</si>
  <si>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</si>
  <si>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</si>
  <si>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</si>
  <si>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</si>
  <si>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</si>
  <si>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</si>
  <si>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</si>
  <si>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</si>
  <si>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</si>
  <si>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</si>
  <si>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</si>
  <si>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</si>
  <si>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</si>
  <si>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</si>
  <si>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</si>
  <si>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</si>
  <si>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</si>
  <si>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</si>
  <si>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</si>
  <si>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</si>
  <si>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</si>
  <si>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</si>
  <si>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</si>
  <si>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</si>
  <si>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</si>
  <si>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</si>
  <si>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</si>
  <si>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</si>
  <si>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</si>
  <si>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</si>
  <si>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</si>
  <si>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</si>
  <si>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</si>
  <si>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</si>
  <si>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</si>
  <si>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</si>
  <si>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</si>
  <si>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</si>
  <si>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</si>
  <si>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</si>
  <si>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</si>
  <si>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</si>
  <si>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</si>
  <si>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</si>
  <si>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</si>
  <si>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</si>
  <si>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</si>
  <si>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</si>
  <si>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</si>
  <si>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</si>
  <si>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</si>
  <si>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</si>
  <si>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</si>
  <si>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</si>
  <si>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</si>
  <si>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</si>
  <si>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</si>
  <si>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</si>
  <si>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</si>
  <si>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</si>
  <si>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</si>
  <si>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</si>
  <si>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</si>
  <si>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</si>
  <si>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</si>
  <si>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</si>
  <si>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</si>
  <si>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</si>
  <si>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</si>
  <si>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</si>
  <si>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</si>
  <si>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</si>
  <si>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</si>
  <si>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</si>
  <si>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</si>
  <si>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</si>
  <si>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</si>
  <si>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</si>
  <si>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</si>
  <si>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</si>
  <si>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</si>
  <si>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</si>
  <si>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</si>
  <si>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</si>
  <si>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</si>
  <si>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</si>
  <si>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</si>
  <si>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</si>
  <si>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</si>
  <si>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</si>
  <si>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</si>
  <si>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</si>
  <si>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</si>
  <si>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</si>
  <si>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</si>
  <si>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</si>
  <si>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</si>
  <si>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</si>
  <si>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</si>
  <si>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</si>
  <si>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</si>
  <si>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</si>
  <si>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</si>
  <si>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</si>
  <si>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</si>
  <si>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</si>
  <si>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</si>
  <si>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</si>
  <si>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</si>
  <si>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</si>
  <si>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</si>
  <si>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</si>
  <si>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</si>
  <si>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</si>
  <si>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</si>
  <si>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</si>
  <si>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</si>
  <si>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</si>
  <si>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</si>
  <si>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</si>
  <si>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</si>
  <si>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</si>
  <si>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</si>
  <si>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</si>
  <si>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</si>
  <si>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</si>
  <si>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</si>
  <si>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</si>
  <si>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</si>
  <si>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</si>
  <si>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</si>
  <si>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</si>
  <si>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</si>
  <si>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</si>
  <si>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</si>
  <si>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</si>
  <si>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</si>
  <si>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</si>
  <si>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</si>
  <si>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</si>
  <si>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</si>
  <si>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</si>
  <si>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</si>
  <si>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</si>
  <si>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</si>
  <si>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</si>
  <si>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</si>
  <si>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</si>
  <si>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</si>
  <si>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</si>
  <si>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</si>
  <si>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</si>
  <si>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</si>
  <si>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</si>
  <si>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</si>
  <si>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</si>
  <si>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</si>
  <si>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</si>
  <si>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</si>
  <si>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</si>
  <si>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</si>
  <si>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</si>
  <si>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</si>
  <si>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</si>
  <si>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</si>
  <si>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</si>
  <si>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</si>
  <si>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</si>
  <si>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</si>
  <si>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</si>
  <si>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</si>
  <si>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</si>
  <si>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</si>
  <si>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</si>
  <si>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</si>
  <si>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</si>
  <si>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</si>
  <si>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</si>
  <si>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</si>
  <si>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</si>
  <si>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</si>
  <si>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</si>
  <si>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</si>
  <si>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</si>
  <si>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</si>
  <si>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</si>
  <si>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</si>
  <si>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</si>
  <si>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</si>
  <si>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</si>
  <si>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</si>
  <si>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</si>
  <si>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</si>
  <si>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</si>
  <si>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</si>
  <si>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</si>
  <si>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</si>
  <si>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</si>
  <si>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</si>
  <si>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</si>
  <si>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</si>
  <si>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</si>
  <si>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</si>
  <si>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</si>
  <si>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</si>
  <si>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</si>
  <si>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</si>
  <si>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</si>
  <si>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</si>
  <si>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</si>
  <si>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</si>
  <si>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</si>
  <si>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</si>
  <si>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</si>
  <si>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</si>
  <si>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</si>
  <si>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</si>
  <si>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</si>
  <si>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</si>
  <si>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</si>
  <si>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</si>
  <si>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</si>
  <si>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</si>
  <si>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</si>
  <si>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</si>
  <si>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</si>
  <si>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</si>
  <si>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</si>
  <si>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</si>
  <si>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</si>
  <si>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</si>
  <si>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</si>
  <si>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</si>
  <si>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</si>
  <si>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</si>
  <si>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</si>
  <si>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</si>
  <si>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</si>
  <si>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</si>
  <si>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</si>
  <si>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</si>
  <si>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</si>
  <si>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</si>
  <si>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</si>
  <si>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</si>
  <si>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</si>
  <si>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</si>
  <si>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</si>
  <si>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</si>
  <si>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</si>
  <si>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</si>
  <si>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</si>
  <si>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</si>
  <si>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</si>
  <si>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</si>
  <si>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</si>
  <si>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</si>
  <si>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</si>
  <si>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</si>
  <si>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</si>
  <si>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</si>
  <si>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</si>
  <si>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</si>
  <si>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</si>
  <si>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</si>
  <si>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</si>
  <si>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</si>
  <si>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</si>
  <si>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</si>
  <si>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</si>
  <si>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</si>
  <si>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</si>
  <si>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</si>
  <si>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</si>
  <si>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</si>
  <si>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</si>
  <si>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</si>
  <si>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</si>
  <si>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</si>
  <si>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</si>
  <si>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</si>
  <si>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</si>
  <si>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</si>
  <si>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</si>
  <si>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</si>
  <si>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</si>
  <si>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</si>
  <si>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</si>
  <si>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</si>
  <si>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</si>
  <si>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</si>
  <si>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</si>
  <si>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</si>
  <si>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</si>
  <si>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</si>
  <si>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</si>
  <si>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</si>
  <si>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</si>
  <si>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</si>
  <si>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</si>
  <si>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</si>
  <si>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</si>
  <si>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</si>
  <si>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</si>
  <si>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</si>
  <si>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</si>
  <si>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</si>
  <si>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</si>
  <si>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</si>
  <si>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</si>
  <si>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</si>
  <si>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</si>
  <si>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</si>
  <si>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</si>
  <si>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</si>
  <si>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</si>
  <si>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</si>
  <si>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</si>
  <si>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</si>
  <si>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</si>
  <si>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</si>
  <si>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</si>
  <si>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</si>
  <si>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</si>
  <si>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</si>
  <si>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</si>
  <si>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</si>
  <si>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</si>
  <si>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</si>
  <si>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</si>
  <si>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</si>
  <si>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</si>
  <si>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</si>
  <si>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</si>
  <si>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</si>
  <si>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</si>
  <si>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</si>
  <si>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</si>
  <si>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</si>
  <si>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</si>
  <si>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</si>
  <si>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</si>
  <si>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</si>
  <si>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</si>
  <si>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</si>
  <si>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</si>
  <si>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</si>
  <si>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</si>
  <si>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</si>
  <si>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</si>
  <si>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</si>
  <si>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</si>
  <si>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</si>
  <si>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</si>
  <si>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</si>
  <si>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</si>
  <si>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</si>
  <si>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</si>
  <si>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</si>
  <si>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</si>
  <si>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</si>
  <si>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</si>
  <si>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</si>
  <si>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</si>
  <si>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</si>
  <si>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</si>
  <si>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</si>
  <si>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</si>
  <si>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</si>
  <si>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</si>
  <si>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</si>
  <si>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</si>
  <si>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</si>
  <si>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</si>
  <si>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</si>
  <si>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</si>
  <si>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</si>
  <si>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</si>
  <si>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</si>
  <si>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</si>
  <si>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</si>
  <si>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</si>
  <si>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</si>
  <si>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</si>
  <si>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</si>
  <si>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</si>
  <si>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</si>
  <si>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</si>
  <si>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</si>
  <si>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</si>
  <si>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</si>
  <si>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</si>
  <si>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</si>
  <si>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</si>
  <si>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</si>
  <si>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</si>
  <si>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</si>
  <si>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</si>
  <si>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</si>
  <si>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</si>
  <si>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</si>
  <si>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</si>
  <si>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</si>
  <si>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</si>
  <si>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</si>
  <si>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</si>
  <si>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</si>
  <si>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</si>
  <si>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</si>
  <si>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</si>
  <si>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</si>
  <si>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</si>
  <si>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</si>
  <si>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</si>
  <si>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</si>
  <si>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</si>
  <si>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</si>
  <si>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</si>
  <si>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</si>
  <si>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</si>
  <si>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</si>
  <si>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</si>
  <si>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</si>
  <si>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</si>
  <si>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</si>
  <si>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</si>
  <si>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</si>
  <si>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</si>
  <si>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</si>
  <si>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</si>
  <si>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</si>
  <si>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</si>
  <si>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</si>
  <si>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</si>
  <si>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</si>
  <si>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</si>
  <si>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</si>
  <si>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</si>
  <si>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</si>
  <si>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</si>
  <si>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</si>
  <si>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</si>
  <si>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</si>
  <si>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</si>
  <si>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</si>
  <si>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</si>
  <si>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</si>
  <si>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</si>
  <si>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</si>
  <si>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</si>
  <si>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</si>
  <si>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</si>
  <si>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</si>
  <si>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</si>
  <si>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</si>
  <si>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</si>
  <si>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</si>
  <si>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</si>
  <si>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</si>
  <si>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</si>
  <si>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</si>
  <si>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</si>
  <si>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</si>
  <si>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</si>
  <si>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</si>
  <si>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</si>
  <si>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</si>
  <si>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</si>
  <si>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</si>
  <si>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</si>
  <si>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</si>
  <si>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</si>
  <si>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</si>
  <si>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</si>
  <si>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</si>
  <si>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</si>
  <si>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</si>
  <si>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</si>
  <si>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</si>
  <si>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</si>
  <si>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</si>
  <si>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</si>
  <si>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</si>
  <si>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</si>
  <si>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</si>
  <si>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</si>
  <si>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</si>
  <si>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</si>
  <si>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</si>
  <si>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</si>
  <si>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</si>
  <si>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</si>
  <si>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</si>
  <si>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</si>
  <si>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</si>
  <si>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</si>
  <si>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</si>
  <si>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</si>
  <si>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</si>
  <si>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</si>
  <si>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</si>
  <si>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</si>
  <si>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</si>
  <si>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</si>
  <si>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</si>
  <si>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</si>
  <si>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</si>
  <si>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</si>
  <si>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</si>
  <si>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</si>
  <si>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</si>
  <si>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</si>
  <si>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</si>
  <si>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</si>
  <si>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</si>
  <si>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</si>
  <si>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</si>
  <si>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</si>
  <si>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</si>
  <si>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</si>
  <si>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</si>
  <si>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</si>
  <si>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</si>
  <si>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</si>
  <si>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</si>
  <si>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</si>
  <si>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</si>
  <si>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</si>
  <si>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</si>
  <si>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</si>
  <si>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</si>
  <si>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</si>
  <si>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</si>
  <si>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</si>
  <si>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</si>
  <si>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</si>
  <si>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</si>
  <si>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</si>
  <si>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</si>
  <si>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</si>
  <si>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</si>
  <si>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</si>
  <si>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</si>
  <si>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</si>
  <si>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</si>
  <si>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</si>
  <si>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</si>
  <si>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</si>
  <si>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</si>
  <si>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</si>
  <si>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</si>
  <si>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</si>
  <si>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</si>
  <si>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</si>
  <si>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</si>
  <si>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</si>
  <si>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</si>
  <si>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</si>
  <si>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</si>
  <si>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</si>
  <si>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</si>
  <si>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</si>
  <si>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</si>
  <si>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</si>
  <si>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</si>
  <si>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</si>
  <si>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</si>
  <si>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</si>
  <si>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</si>
  <si>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</si>
  <si>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</si>
  <si>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</si>
  <si>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</si>
  <si>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</si>
  <si>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</si>
  <si>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</si>
  <si>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</si>
  <si>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</si>
  <si>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</si>
  <si>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</si>
  <si>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</si>
  <si>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</si>
  <si>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</si>
  <si>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</si>
  <si>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</si>
  <si>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</si>
  <si>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</si>
  <si>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</si>
  <si>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</si>
  <si>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</si>
  <si>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</si>
  <si>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</si>
  <si>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</si>
  <si>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</si>
  <si>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</si>
  <si>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</si>
  <si>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</si>
  <si>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</si>
  <si>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</si>
  <si>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</si>
  <si>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</si>
  <si>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</si>
  <si>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</si>
  <si>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</si>
  <si>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</si>
  <si>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</si>
  <si>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</si>
  <si>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</si>
  <si>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</si>
  <si>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</si>
  <si>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</si>
  <si>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</si>
  <si>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</si>
  <si>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</si>
  <si>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</si>
  <si>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</si>
  <si>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</si>
  <si>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</si>
  <si>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</si>
  <si>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</si>
  <si>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</si>
  <si>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</si>
  <si>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</si>
  <si>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</si>
  <si>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</si>
  <si>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</si>
  <si>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</si>
  <si>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</si>
  <si>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</si>
  <si>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</si>
  <si>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</si>
  <si>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</si>
  <si>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</si>
  <si>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</si>
  <si>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</si>
  <si>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</si>
  <si>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</si>
  <si>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</si>
  <si>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</si>
  <si>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</si>
  <si>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</si>
  <si>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</si>
  <si>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</si>
  <si>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</si>
  <si>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</si>
  <si>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</si>
  <si>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</si>
  <si>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</si>
  <si>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</si>
  <si>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</si>
  <si>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</si>
  <si>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</si>
  <si>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</si>
  <si>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</si>
  <si>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</si>
  <si>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</si>
  <si>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</si>
  <si>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</si>
  <si>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</si>
  <si>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</si>
  <si>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</si>
  <si>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</si>
  <si>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</si>
  <si>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</si>
  <si>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</si>
  <si>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</si>
  <si>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</si>
  <si>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</si>
  <si>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</si>
  <si>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</si>
  <si>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</si>
  <si>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</si>
  <si>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</si>
  <si>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</si>
  <si>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</si>
  <si>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</si>
  <si>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</si>
  <si>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</si>
  <si>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</si>
  <si>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</si>
  <si>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</si>
  <si>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</si>
  <si>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</si>
  <si>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</si>
  <si>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</si>
  <si>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</si>
  <si>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</si>
  <si>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</si>
  <si>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</si>
  <si>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</si>
  <si>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</si>
  <si>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</si>
  <si>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</si>
  <si>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</si>
  <si>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</si>
  <si>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</si>
  <si>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</si>
  <si>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</si>
  <si>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</si>
  <si>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</si>
  <si>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</si>
  <si>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</si>
  <si>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</si>
  <si>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</si>
  <si>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</si>
  <si>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</si>
  <si>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</si>
  <si>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</si>
  <si>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</si>
  <si>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</si>
  <si>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</si>
  <si>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</si>
  <si>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</si>
  <si>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</si>
  <si>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</si>
  <si>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</si>
  <si>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</si>
  <si>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</si>
  <si>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</si>
  <si>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</si>
  <si>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</si>
  <si>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</si>
  <si>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</si>
  <si>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</si>
  <si>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</si>
  <si>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</si>
  <si>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</si>
  <si>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</si>
  <si>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</si>
  <si>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</si>
  <si>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</si>
  <si>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</si>
  <si>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</si>
  <si>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</si>
  <si>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</si>
  <si>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</si>
  <si>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</si>
  <si>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</si>
  <si>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</si>
  <si>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</si>
  <si>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</si>
  <si>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</si>
  <si>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</si>
  <si>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</si>
  <si>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</si>
  <si>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</si>
  <si>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</si>
  <si>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</si>
  <si>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</si>
  <si>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</si>
  <si>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</si>
  <si>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</si>
  <si>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</si>
  <si>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</si>
  <si>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</si>
  <si>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</si>
  <si>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</si>
  <si>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</si>
  <si>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</si>
  <si>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</si>
  <si>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</si>
  <si>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</si>
  <si>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</si>
  <si>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</si>
  <si>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</si>
  <si>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</si>
  <si>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</si>
  <si>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</si>
  <si>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</si>
  <si>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</si>
  <si>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</si>
  <si>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</si>
  <si>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</si>
  <si>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</si>
  <si>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</si>
  <si>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</si>
  <si>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</si>
  <si>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</si>
  <si>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</si>
  <si>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</si>
  <si>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</si>
  <si>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</si>
  <si>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</si>
  <si>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</si>
  <si>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</si>
  <si>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</si>
  <si>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</si>
  <si>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</si>
  <si>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</si>
  <si>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</si>
  <si>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</si>
  <si>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</si>
  <si>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</si>
  <si>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</si>
  <si>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</si>
  <si>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</si>
  <si>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</si>
  <si>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</si>
  <si>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</si>
  <si>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</si>
  <si>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</si>
  <si>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</si>
  <si>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</si>
  <si>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</si>
  <si>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</si>
  <si>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</si>
  <si>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</si>
  <si>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</si>
  <si>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</si>
  <si>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</si>
  <si>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</si>
  <si>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</si>
  <si>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</si>
  <si>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</si>
  <si>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</si>
  <si>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</si>
  <si>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</si>
  <si>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</si>
  <si>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</si>
  <si>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</si>
  <si>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</si>
  <si>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</si>
  <si>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</si>
  <si>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</si>
  <si>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</si>
  <si>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</si>
  <si>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</si>
  <si>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</si>
  <si>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</si>
  <si>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</si>
  <si>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</si>
  <si>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</si>
  <si>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</si>
  <si>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</si>
  <si>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</si>
  <si>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</si>
  <si>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</si>
  <si>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</si>
  <si>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</si>
  <si>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</si>
  <si>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</si>
  <si>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</si>
  <si>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</si>
  <si>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</si>
  <si>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</si>
  <si>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</si>
  <si>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</si>
  <si>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</si>
  <si>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</si>
  <si>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</si>
  <si>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</si>
  <si>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</si>
  <si>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</si>
  <si>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</si>
  <si>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</si>
  <si>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</si>
  <si>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</si>
  <si>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</si>
  <si>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</si>
  <si>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</si>
  <si>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</si>
  <si>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</si>
  <si>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</si>
  <si>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</si>
  <si>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</si>
  <si>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</si>
  <si>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</si>
  <si>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</si>
  <si>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</si>
  <si>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</si>
  <si>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</si>
  <si>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</si>
  <si>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</si>
  <si>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</si>
  <si>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</si>
  <si>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</si>
  <si>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</si>
  <si>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</si>
  <si>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</si>
  <si>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</si>
  <si>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</si>
  <si>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</si>
  <si>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</si>
  <si>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</si>
  <si>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</si>
  <si>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</si>
  <si>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</si>
  <si>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</si>
  <si>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</si>
  <si>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</si>
  <si>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</si>
  <si>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</si>
  <si>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</si>
  <si>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</si>
  <si>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</si>
  <si>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</si>
  <si>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</si>
  <si>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</si>
  <si>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</si>
  <si>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</si>
  <si>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</si>
  <si>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</si>
  <si>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</si>
  <si>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</si>
  <si>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</si>
  <si>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</si>
  <si>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</si>
  <si>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</si>
  <si>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</si>
  <si>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</si>
  <si>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</si>
  <si>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</si>
  <si>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</si>
  <si>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</si>
  <si>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</si>
  <si>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</si>
  <si>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</si>
  <si>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</si>
  <si>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</si>
  <si>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</si>
  <si>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</si>
  <si>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</si>
  <si>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</si>
  <si>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</si>
  <si>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</si>
  <si>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</si>
  <si>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</si>
  <si>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</si>
  <si>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</si>
  <si>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</si>
  <si>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</si>
  <si>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</si>
  <si>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</si>
  <si>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</si>
  <si>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</si>
  <si>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</si>
  <si>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</si>
  <si>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</si>
  <si>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</si>
  <si>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</si>
  <si>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</si>
  <si>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</si>
  <si>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</si>
  <si>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</si>
  <si>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</si>
  <si>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</si>
  <si>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</si>
  <si>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</si>
  <si>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</si>
  <si>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</si>
  <si>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</si>
  <si>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</si>
  <si>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</si>
  <si>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</si>
  <si>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</si>
  <si>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</si>
  <si>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</si>
  <si>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</si>
  <si>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</si>
  <si>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</si>
  <si>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</si>
  <si>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</si>
  <si>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</si>
  <si>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</si>
  <si>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</si>
  <si>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</si>
  <si>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</si>
  <si>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</si>
  <si>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</si>
  <si>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</si>
  <si>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</si>
  <si>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</si>
  <si>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</si>
  <si>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</si>
  <si>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</si>
  <si>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</si>
  <si>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</si>
  <si>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</si>
  <si>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</si>
  <si>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</si>
  <si>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</si>
  <si>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</si>
  <si>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</si>
  <si>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</si>
  <si>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</si>
  <si>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</si>
  <si>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</si>
  <si>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</si>
  <si>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</si>
  <si>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</si>
  <si>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</si>
  <si>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</si>
  <si>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</si>
  <si>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</si>
  <si>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</si>
  <si>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</si>
  <si>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</si>
  <si>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</si>
  <si>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</si>
  <si>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</si>
  <si>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</si>
  <si>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</si>
  <si>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</si>
  <si>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</si>
  <si>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</si>
  <si>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</si>
  <si>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</si>
  <si>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</si>
  <si>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</si>
  <si>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</si>
  <si>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</si>
  <si>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</si>
  <si>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</si>
  <si>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</si>
  <si>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</si>
  <si>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</si>
  <si>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</si>
  <si>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</si>
  <si>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</si>
  <si>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</si>
  <si>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</si>
  <si>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</si>
  <si>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</si>
  <si>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</si>
  <si>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</si>
  <si>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</si>
  <si>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</si>
  <si>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</si>
  <si>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</si>
  <si>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</si>
  <si>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</si>
  <si>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</si>
  <si>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</si>
  <si>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</si>
  <si>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</si>
  <si>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</si>
  <si>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</si>
  <si>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</si>
  <si>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</si>
  <si>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</si>
  <si>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</si>
  <si>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</si>
  <si>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</si>
  <si>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</si>
  <si>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</si>
  <si>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</si>
  <si>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</si>
  <si>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</si>
  <si>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</si>
  <si>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</si>
  <si>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</si>
  <si>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</si>
  <si>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</si>
  <si>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</si>
  <si>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</si>
  <si>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</si>
  <si>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</si>
  <si>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</si>
  <si>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</si>
  <si>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</si>
  <si>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</si>
  <si>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</si>
  <si>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</si>
  <si>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</si>
  <si>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</si>
  <si>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</si>
  <si>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</si>
  <si>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</si>
  <si>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</si>
  <si>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</si>
  <si>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</si>
  <si>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</si>
  <si>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</si>
  <si>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</si>
  <si>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</si>
  <si>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</si>
  <si>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</si>
  <si>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</si>
  <si>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</si>
  <si>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</si>
  <si>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</si>
  <si>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</si>
  <si>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</si>
  <si>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</si>
  <si>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</si>
  <si>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</si>
  <si>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</si>
  <si>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</si>
  <si>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</si>
  <si>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</si>
  <si>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</si>
  <si>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</si>
  <si>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</si>
  <si>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</si>
  <si>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</si>
  <si>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</si>
  <si>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</si>
  <si>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</si>
  <si>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</si>
  <si>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</si>
  <si>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</si>
  <si>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</si>
  <si>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</si>
  <si>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</si>
  <si>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</si>
  <si>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</si>
  <si>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</si>
  <si>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</si>
  <si>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</si>
  <si>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</si>
  <si>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</si>
  <si>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</si>
  <si>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</si>
  <si>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</si>
  <si>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</si>
  <si>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</si>
  <si>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</si>
  <si>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</si>
  <si>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</si>
  <si>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</si>
  <si>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</si>
  <si>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</si>
  <si>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</si>
  <si>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</si>
  <si>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</si>
  <si>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</si>
  <si>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</si>
  <si>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</si>
  <si>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</si>
  <si>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</si>
  <si>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</si>
  <si>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</si>
  <si>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</si>
  <si>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</si>
  <si>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</si>
  <si>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</si>
  <si>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</si>
  <si>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</si>
  <si>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</si>
  <si>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</si>
  <si>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</si>
  <si>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</si>
  <si>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</si>
  <si>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</si>
  <si>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</si>
  <si>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</si>
  <si>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</si>
  <si>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</si>
  <si>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</si>
  <si>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</si>
  <si>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</si>
  <si>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</si>
  <si>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</si>
  <si>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</si>
  <si>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</si>
  <si>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</si>
  <si>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</si>
  <si>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</si>
  <si>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</si>
  <si>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</si>
  <si>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</si>
  <si>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</si>
  <si>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</si>
  <si>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</si>
  <si>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</si>
  <si>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</si>
  <si>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</si>
  <si>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</si>
  <si>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</si>
  <si>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</si>
  <si>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</si>
  <si>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</si>
  <si>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</si>
  <si>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</si>
  <si>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</si>
  <si>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</si>
  <si>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</si>
  <si>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</si>
  <si>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</si>
  <si>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</si>
  <si>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</si>
  <si>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</si>
  <si>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</si>
  <si>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</si>
  <si>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</si>
  <si>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</si>
  <si>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</si>
  <si>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</si>
  <si>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</si>
  <si>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</si>
  <si>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</si>
  <si>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</si>
  <si>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</si>
  <si>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</si>
  <si>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</si>
  <si>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</si>
  <si>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</si>
  <si>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</si>
  <si>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</si>
  <si>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</si>
  <si>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</si>
  <si>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</si>
  <si>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</si>
  <si>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</si>
  <si>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</si>
  <si>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</si>
  <si>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</si>
  <si>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</si>
  <si>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</si>
  <si>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</si>
  <si>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</si>
  <si>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</si>
  <si>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</si>
  <si>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</si>
  <si>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</si>
  <si>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</si>
  <si>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</si>
  <si>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</si>
  <si>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</si>
  <si>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</si>
  <si>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</si>
  <si>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</si>
  <si>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</si>
  <si>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</si>
  <si>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</si>
  <si>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</si>
  <si>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</si>
  <si>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</si>
  <si>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</si>
  <si>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</si>
  <si>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</si>
  <si>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</si>
  <si>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</si>
  <si>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</si>
  <si>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</si>
  <si>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</si>
  <si>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</si>
  <si>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</si>
  <si>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</si>
  <si>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</si>
  <si>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</si>
  <si>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</si>
  <si>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</si>
  <si>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</si>
  <si>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</si>
  <si>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</si>
  <si>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</si>
  <si>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</si>
  <si>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</si>
  <si>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</si>
  <si>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</si>
  <si>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</si>
  <si>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</si>
  <si>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</si>
  <si>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</si>
  <si>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</si>
  <si>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</si>
  <si>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</si>
  <si>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</si>
  <si>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</si>
  <si>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</si>
  <si>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</si>
  <si>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</si>
  <si>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</si>
  <si>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</si>
  <si>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</si>
  <si>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</si>
  <si>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</si>
  <si>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</si>
  <si>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</si>
  <si>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</si>
  <si>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</si>
  <si>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</si>
  <si>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</si>
  <si>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</si>
  <si>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</si>
  <si>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</si>
  <si>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</si>
  <si>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</si>
  <si>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</si>
  <si>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</si>
  <si>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</si>
  <si>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</si>
  <si>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</si>
  <si>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</si>
  <si>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</si>
  <si>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</si>
  <si>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</si>
  <si>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</si>
  <si>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</si>
  <si>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</si>
  <si>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</si>
  <si>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</si>
  <si>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</si>
  <si>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</si>
  <si>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</si>
  <si>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</si>
  <si>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</si>
  <si>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</si>
  <si>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</si>
  <si>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</si>
  <si>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</si>
  <si>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</si>
  <si>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</si>
  <si>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</si>
  <si>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</si>
  <si>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</si>
  <si>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</si>
  <si>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</si>
  <si>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</si>
  <si>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</si>
  <si>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</si>
  <si>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</si>
  <si>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</si>
  <si>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</si>
  <si>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</si>
  <si>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</si>
  <si>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</si>
  <si>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</si>
  <si>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</si>
  <si>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</si>
  <si>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</si>
  <si>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</si>
  <si>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</si>
  <si>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</si>
  <si>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</si>
  <si>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</si>
  <si>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</si>
  <si>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</si>
  <si>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</si>
  <si>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</si>
  <si>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</si>
  <si>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</si>
  <si>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</si>
  <si>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</si>
  <si>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</si>
  <si>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</si>
  <si>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</si>
  <si>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</si>
  <si>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</si>
  <si>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</si>
  <si>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</si>
  <si>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</si>
  <si>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</si>
  <si>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</si>
  <si>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</si>
  <si>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</si>
  <si>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</si>
  <si>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</si>
  <si>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</si>
  <si>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</si>
  <si>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</si>
  <si>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</si>
  <si>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</si>
  <si>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</si>
  <si>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</si>
  <si>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</si>
  <si>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</si>
  <si>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</si>
  <si>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</si>
  <si>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</si>
  <si>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</si>
  <si>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</si>
  <si>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</si>
  <si>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</si>
  <si>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</si>
  <si>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</si>
  <si>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</si>
  <si>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</si>
  <si>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</si>
  <si>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</si>
  <si>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</si>
  <si>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</si>
  <si>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</si>
  <si>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</si>
  <si>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</si>
  <si>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</si>
  <si>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</si>
  <si>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</si>
  <si>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</si>
  <si>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</si>
  <si>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</si>
  <si>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</si>
  <si>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</si>
  <si>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</si>
  <si>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</si>
  <si>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</si>
  <si>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</si>
  <si>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</si>
  <si>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</si>
  <si>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</si>
  <si>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</si>
  <si>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</si>
  <si>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</si>
  <si>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</si>
  <si>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</si>
  <si>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</si>
  <si>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</si>
  <si>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</si>
  <si>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</si>
  <si>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</si>
  <si>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</si>
  <si>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</si>
  <si>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</si>
  <si>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</si>
  <si>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</si>
  <si>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</si>
  <si>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</si>
  <si>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</si>
  <si>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</si>
  <si>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</si>
  <si>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</si>
  <si>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</si>
  <si>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</si>
  <si>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</si>
  <si>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</si>
  <si>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</si>
  <si>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</si>
  <si>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</si>
  <si>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</si>
  <si>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</si>
  <si>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</si>
  <si>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</si>
  <si>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</si>
  <si>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</si>
  <si>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</si>
  <si>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</si>
  <si>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</si>
  <si>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</si>
  <si>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</si>
  <si>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</si>
  <si>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</si>
  <si>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</si>
  <si>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</si>
  <si>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</si>
  <si>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</si>
  <si>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</si>
  <si>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</si>
  <si>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</si>
  <si>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</si>
  <si>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</si>
  <si>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</si>
  <si>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</si>
  <si>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</si>
  <si>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</si>
  <si>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</si>
  <si>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</si>
  <si>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</si>
  <si>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</si>
  <si>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</si>
  <si>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</si>
  <si>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</si>
  <si>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</si>
  <si>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</si>
  <si>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</si>
  <si>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</si>
  <si>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</si>
  <si>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</si>
  <si>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</si>
  <si>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</si>
  <si>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</si>
  <si>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</si>
  <si>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</si>
  <si>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</si>
  <si>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</si>
  <si>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</si>
  <si>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</si>
  <si>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</si>
  <si>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</si>
  <si>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</si>
  <si>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</si>
  <si>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</si>
  <si>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</si>
  <si>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</si>
  <si>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</si>
  <si>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</si>
  <si>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</si>
  <si>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</si>
  <si>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</si>
  <si>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</si>
  <si>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</si>
  <si>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</si>
  <si>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</si>
  <si>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</si>
  <si>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</si>
  <si>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</si>
  <si>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</si>
  <si>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</si>
  <si>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</si>
  <si>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</si>
  <si>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</si>
  <si>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</si>
  <si>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</si>
  <si>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</si>
  <si>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</si>
  <si>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</si>
  <si>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</si>
  <si>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</si>
  <si>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</si>
  <si>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</si>
  <si>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</si>
  <si>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</si>
  <si>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</si>
  <si>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</si>
  <si>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</si>
  <si>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</si>
  <si>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</si>
  <si>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</si>
  <si>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</si>
  <si>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</si>
  <si>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</si>
  <si>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</si>
  <si>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</si>
  <si>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</si>
  <si>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</si>
  <si>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</si>
  <si>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</si>
  <si>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</si>
  <si>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</si>
  <si>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</si>
  <si>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</si>
  <si>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</si>
  <si>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</si>
  <si>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</si>
  <si>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</si>
  <si>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</si>
  <si>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</si>
  <si>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</si>
  <si>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</si>
  <si>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</si>
  <si>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</si>
  <si>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</si>
  <si>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</si>
  <si>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</si>
  <si>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</si>
  <si>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</si>
  <si>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</si>
  <si>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</si>
  <si>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</si>
  <si>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</si>
  <si>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</si>
  <si>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</si>
  <si>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</si>
  <si>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</si>
  <si>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</si>
  <si>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</si>
  <si>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</si>
  <si>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</si>
  <si>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</si>
  <si>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</si>
  <si>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</si>
  <si>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</si>
  <si>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</si>
  <si>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</si>
  <si>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</si>
  <si>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</si>
  <si>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</si>
  <si>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</si>
  <si>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</si>
  <si>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</si>
  <si>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</si>
  <si>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</si>
  <si>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</si>
  <si>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</si>
  <si>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</si>
  <si>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</si>
  <si>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</si>
  <si>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</si>
  <si>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</si>
  <si>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</si>
  <si>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</si>
  <si>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</si>
  <si>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</si>
  <si>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</si>
  <si>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</si>
  <si>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</si>
  <si>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</si>
  <si>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</si>
  <si>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</si>
  <si>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</si>
  <si>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</si>
  <si>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</si>
  <si>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</si>
  <si>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</si>
  <si>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</si>
  <si>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</si>
  <si>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</si>
  <si>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</si>
  <si>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</si>
  <si>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</si>
  <si>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</si>
  <si>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</si>
  <si>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</si>
  <si>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</si>
  <si>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</si>
  <si>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</si>
  <si>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</si>
  <si>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</si>
  <si>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</si>
  <si>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</si>
  <si>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</si>
  <si>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</si>
  <si>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</si>
  <si>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</si>
  <si>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</si>
  <si>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</si>
  <si>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</si>
  <si>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</si>
  <si>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</si>
  <si>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</si>
  <si>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</si>
  <si>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</si>
  <si>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</si>
  <si>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</si>
  <si>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</si>
  <si>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</si>
  <si>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</si>
  <si>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</si>
  <si>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</si>
  <si>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</si>
  <si>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</si>
  <si>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</si>
  <si>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</si>
  <si>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</si>
  <si>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</si>
  <si>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</si>
  <si>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</si>
  <si>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</si>
  <si>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</si>
  <si>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</si>
  <si>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</si>
  <si>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</si>
  <si>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</si>
  <si>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</si>
  <si>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</si>
  <si>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</si>
  <si>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</si>
  <si>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</si>
  <si>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</si>
  <si>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</si>
  <si>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</si>
  <si>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</si>
  <si>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</si>
  <si>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</si>
  <si>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</si>
  <si>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</si>
  <si>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</si>
  <si>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</si>
  <si>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</si>
  <si>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</si>
  <si>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</si>
  <si>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</si>
  <si>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</si>
  <si>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</si>
  <si>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</si>
  <si>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</si>
  <si>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</si>
  <si>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</si>
  <si>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</si>
  <si>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</si>
  <si>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</si>
  <si>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</si>
  <si>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</si>
  <si>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</si>
  <si>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</si>
  <si>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</si>
  <si>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</si>
  <si>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</si>
  <si>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</si>
  <si>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</si>
  <si>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</si>
  <si>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</si>
  <si>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</si>
  <si>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</si>
  <si>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</si>
  <si>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</si>
  <si>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</si>
  <si>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</si>
  <si>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</si>
  <si>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</si>
  <si>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</si>
  <si>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</si>
  <si>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</si>
  <si>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</si>
  <si>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</si>
  <si>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</si>
  <si>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</si>
  <si>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</si>
  <si>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</si>
  <si>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</si>
  <si>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</si>
  <si>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</si>
  <si>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</si>
  <si>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</si>
  <si>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</si>
  <si>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</si>
  <si>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</si>
  <si>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</si>
  <si>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</si>
  <si>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</si>
  <si>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</si>
  <si>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</si>
  <si>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</si>
  <si>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</si>
  <si>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</si>
  <si>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</si>
  <si>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</si>
  <si>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</si>
  <si>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</si>
  <si>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</si>
  <si>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</si>
  <si>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</si>
  <si>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</si>
  <si>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</si>
  <si>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</si>
  <si>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</si>
  <si>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</si>
  <si>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</si>
  <si>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</si>
  <si>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</si>
  <si>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</si>
  <si>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</si>
  <si>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</si>
  <si>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</si>
  <si>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</si>
  <si>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</si>
  <si>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</si>
  <si>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</si>
  <si>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</si>
  <si>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</si>
  <si>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</si>
  <si>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</si>
  <si>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</si>
  <si>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</si>
  <si>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</si>
  <si>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</si>
  <si>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</si>
  <si>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</si>
  <si>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</si>
  <si>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</si>
  <si>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</si>
  <si>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</si>
  <si>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</si>
  <si>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</si>
  <si>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</si>
  <si>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</si>
  <si>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</si>
  <si>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</si>
  <si>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</si>
  <si>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</si>
  <si>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</si>
  <si>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</si>
  <si>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</si>
  <si>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</si>
  <si>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</si>
  <si>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</si>
  <si>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</si>
  <si>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</si>
  <si>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</si>
  <si>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</si>
  <si>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</si>
  <si>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</si>
  <si>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</si>
  <si>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</si>
  <si>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</si>
  <si>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</si>
  <si>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</si>
  <si>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</si>
  <si>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</si>
  <si>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</si>
  <si>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</si>
  <si>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</si>
  <si>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</si>
  <si>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</si>
  <si>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</si>
  <si>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</si>
  <si>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</si>
  <si>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</si>
  <si>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</si>
  <si>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</si>
  <si>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</si>
  <si>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</si>
  <si>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</si>
  <si>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</si>
  <si>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</si>
  <si>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</si>
  <si>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</si>
  <si>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</si>
  <si>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</si>
  <si>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</si>
  <si>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</si>
  <si>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</si>
  <si>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</si>
  <si>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</si>
  <si>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</si>
  <si>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</si>
  <si>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</si>
  <si>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</si>
  <si>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</si>
  <si>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</si>
  <si>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</si>
  <si>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</si>
  <si>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</si>
  <si>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</si>
  <si>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</si>
  <si>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</si>
  <si>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</si>
  <si>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</si>
  <si>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</si>
  <si>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</si>
  <si>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</si>
  <si>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</si>
  <si>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</si>
  <si>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</si>
  <si>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</si>
  <si>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</si>
  <si>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</si>
  <si>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</si>
  <si>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</si>
  <si>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</si>
  <si>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</si>
  <si>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</si>
  <si>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</si>
  <si>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</si>
  <si>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</si>
  <si>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</si>
  <si>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</si>
  <si>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</si>
  <si>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</si>
  <si>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</si>
  <si>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</si>
  <si>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</si>
  <si>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</si>
  <si>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</si>
  <si>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</si>
  <si>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</si>
  <si>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</si>
  <si>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</si>
  <si>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</si>
  <si>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</si>
  <si>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</si>
  <si>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</si>
  <si>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</si>
  <si>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</si>
  <si>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</si>
  <si>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</si>
  <si>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</si>
  <si>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</si>
  <si>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</si>
  <si>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</si>
  <si>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</si>
  <si>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</si>
  <si>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</si>
  <si>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</si>
  <si>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</si>
  <si>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</si>
  <si>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</si>
  <si>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</si>
  <si>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</si>
  <si>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</si>
  <si>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</si>
  <si>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</si>
  <si>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</si>
  <si>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</si>
  <si>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</si>
  <si>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</si>
  <si>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</si>
  <si>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</si>
  <si>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</si>
  <si>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</si>
  <si>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</si>
  <si>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</si>
  <si>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</si>
  <si>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</si>
  <si>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</si>
  <si>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</si>
  <si>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</si>
  <si>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</si>
  <si>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</si>
  <si>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</si>
  <si>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</si>
  <si>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</si>
  <si>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</si>
  <si>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</si>
  <si>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</si>
  <si>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</si>
  <si>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</si>
  <si>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</si>
  <si>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</si>
  <si>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</si>
  <si>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</si>
  <si>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</si>
  <si>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</si>
  <si>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</si>
  <si>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</si>
  <si>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</si>
  <si>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</si>
  <si>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</si>
  <si>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</si>
  <si>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</si>
  <si>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</si>
  <si>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</si>
  <si>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</si>
  <si>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</si>
  <si>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</si>
  <si>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</si>
  <si>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</si>
  <si>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</si>
  <si>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</si>
  <si>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</si>
  <si>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</si>
  <si>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</si>
  <si>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</si>
  <si>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</si>
  <si>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</si>
  <si>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</si>
  <si>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</si>
  <si>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</si>
  <si>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</si>
  <si>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</si>
  <si>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</si>
  <si>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</si>
  <si>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</si>
  <si>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</si>
  <si>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</si>
  <si>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</si>
  <si>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</si>
  <si>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</si>
  <si>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</si>
  <si>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</si>
  <si>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</si>
  <si>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</si>
  <si>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</si>
  <si>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</si>
  <si>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</si>
  <si>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</si>
  <si>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</si>
  <si>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</si>
  <si>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</si>
  <si>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</si>
  <si>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</si>
  <si>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</si>
  <si>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</si>
  <si>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</si>
  <si>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</si>
  <si>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</si>
  <si>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</si>
  <si>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</si>
  <si>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</si>
  <si>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</si>
  <si>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</si>
  <si>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</si>
  <si>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</si>
  <si>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</si>
  <si>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</si>
  <si>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</si>
  <si>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</si>
  <si>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</si>
  <si>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</si>
  <si>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</si>
  <si>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</si>
  <si>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</si>
  <si>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</si>
  <si>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</si>
  <si>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</si>
  <si>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</si>
  <si>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</si>
  <si>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</si>
  <si>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</si>
  <si>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</si>
  <si>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</si>
  <si>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</si>
  <si>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</si>
  <si>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</si>
  <si>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</si>
  <si>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</si>
  <si>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</si>
  <si>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</si>
  <si>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</si>
  <si>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</si>
  <si>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</si>
  <si>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</si>
  <si>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</si>
  <si>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</si>
  <si>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</si>
  <si>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</si>
  <si>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</si>
  <si>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</si>
  <si>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</si>
  <si>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</si>
  <si>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</si>
  <si>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</si>
  <si>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</si>
  <si>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</si>
  <si>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</si>
  <si>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</si>
  <si>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</si>
  <si>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</si>
  <si>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</si>
  <si>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</si>
  <si>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</si>
  <si>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</si>
  <si>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</si>
  <si>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</si>
  <si>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</si>
  <si>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</si>
  <si>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</si>
  <si>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</si>
  <si>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</si>
  <si>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</si>
  <si>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</si>
  <si>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</si>
  <si>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</si>
  <si>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</si>
  <si>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</si>
  <si>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</si>
  <si>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</si>
  <si>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</si>
  <si>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</si>
  <si>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</si>
  <si>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</si>
  <si>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</si>
  <si>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</si>
  <si>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</si>
  <si>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</si>
  <si>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</si>
  <si>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</si>
  <si>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</si>
  <si>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</si>
  <si>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</si>
  <si>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</si>
  <si>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</si>
  <si>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</si>
  <si>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</si>
  <si>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</si>
  <si>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</si>
  <si>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</si>
  <si>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</si>
  <si>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</si>
  <si>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</si>
  <si>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</si>
  <si>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</si>
  <si>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</si>
  <si>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</si>
  <si>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</si>
  <si>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</si>
  <si>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</si>
  <si>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</si>
  <si>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</si>
  <si>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</si>
  <si>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</si>
  <si>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</si>
  <si>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</si>
  <si>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</si>
  <si>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</si>
  <si>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</si>
  <si>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</si>
  <si>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</si>
  <si>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</si>
  <si>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</si>
  <si>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</si>
  <si>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</si>
  <si>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</si>
  <si>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</si>
  <si>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</si>
  <si>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</si>
  <si>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</si>
  <si>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</si>
  <si>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</si>
  <si>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</si>
  <si>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</si>
  <si>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</si>
  <si>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</si>
  <si>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</si>
  <si>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</si>
  <si>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</si>
  <si>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</si>
  <si>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</si>
  <si>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</si>
  <si>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</si>
  <si>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</si>
  <si>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</si>
  <si>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</si>
  <si>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</si>
  <si>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</si>
  <si>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</si>
  <si>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</si>
  <si>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</si>
  <si>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</si>
  <si>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</si>
  <si>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</si>
  <si>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</si>
  <si>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</si>
  <si>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</si>
  <si>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</si>
  <si>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</si>
  <si>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</si>
  <si>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</si>
  <si>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</si>
  <si>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</si>
  <si>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</si>
  <si>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</si>
  <si>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</si>
  <si>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</si>
  <si>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</si>
  <si>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</si>
  <si>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</si>
  <si>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</si>
  <si>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</si>
  <si>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</si>
  <si>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</si>
  <si>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</si>
  <si>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</si>
  <si>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</si>
  <si>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</si>
  <si>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</si>
  <si>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</si>
  <si>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</si>
  <si>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</si>
  <si>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</si>
  <si>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</si>
  <si>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</si>
  <si>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</si>
  <si>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</si>
  <si>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</si>
  <si>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</si>
  <si>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</si>
  <si>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</si>
  <si>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</si>
  <si>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</si>
  <si>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</si>
  <si>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</si>
  <si>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</si>
  <si>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</si>
  <si>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</si>
  <si>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</si>
  <si>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</si>
  <si>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</si>
  <si>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</si>
  <si>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</si>
  <si>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</si>
  <si>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</si>
  <si>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</si>
  <si>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</si>
  <si>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</si>
  <si>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</si>
  <si>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</si>
  <si>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</si>
  <si>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</si>
  <si>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</si>
  <si>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</si>
  <si>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</si>
  <si>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</si>
  <si>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</si>
  <si>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</si>
  <si>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</si>
  <si>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</si>
  <si>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</si>
  <si>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</si>
  <si>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</si>
  <si>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</si>
  <si>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</si>
  <si>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</si>
  <si>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</si>
  <si>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</si>
  <si>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</si>
  <si>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</si>
  <si>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</si>
  <si>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</si>
  <si>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</si>
  <si>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</si>
  <si>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</si>
  <si>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</si>
  <si>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</si>
  <si>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</si>
  <si>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</si>
  <si>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</si>
  <si>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</si>
  <si>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</si>
  <si>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</si>
  <si>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</si>
  <si>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</si>
  <si>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</si>
  <si>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</si>
  <si>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</si>
  <si>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</si>
  <si>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</si>
  <si>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</si>
  <si>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</si>
  <si>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</si>
  <si>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</si>
  <si>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</si>
  <si>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</si>
  <si>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</si>
  <si>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</si>
  <si>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</si>
  <si>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</si>
  <si>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</si>
  <si>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</si>
  <si>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</si>
  <si>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</si>
  <si>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</si>
  <si>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</si>
  <si>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</si>
  <si>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</si>
  <si>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</si>
  <si>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</si>
  <si>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</si>
  <si>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</si>
  <si>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</si>
  <si>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</si>
  <si>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</si>
  <si>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</si>
  <si>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</si>
  <si>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</si>
  <si>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</si>
  <si>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</si>
  <si>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</si>
  <si>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</si>
  <si>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</si>
  <si>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</si>
  <si>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</si>
  <si>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</si>
  <si>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</si>
  <si>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</si>
  <si>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</si>
  <si>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</si>
  <si>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</si>
  <si>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</si>
  <si>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</si>
  <si>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</si>
  <si>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</si>
  <si>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</si>
  <si>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</si>
  <si>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</si>
  <si>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</si>
  <si>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</si>
  <si>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</si>
  <si>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</si>
  <si>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</si>
  <si>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</si>
  <si>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</si>
  <si>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</si>
  <si>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</si>
  <si>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</si>
  <si>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</si>
  <si>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</si>
  <si>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</si>
  <si>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</si>
  <si>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</si>
  <si>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</si>
  <si>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</si>
  <si>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</si>
  <si>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</si>
  <si>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</si>
  <si>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</si>
  <si>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</si>
  <si>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</si>
  <si>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</si>
  <si>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</si>
  <si>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</si>
  <si>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</si>
  <si>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</si>
  <si>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</si>
  <si>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</si>
  <si>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</si>
  <si>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</si>
  <si>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</si>
  <si>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</si>
  <si>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</si>
  <si>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</si>
  <si>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</si>
  <si>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</si>
  <si>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</si>
  <si>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</si>
  <si>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</si>
  <si>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</si>
  <si>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</si>
  <si>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</si>
  <si>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</si>
  <si>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</si>
  <si>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</si>
  <si>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</si>
  <si>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</si>
  <si>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</si>
  <si>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</si>
  <si>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</si>
  <si>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</si>
  <si>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</si>
  <si>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</si>
  <si>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</si>
  <si>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</si>
  <si>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</si>
  <si>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</si>
  <si>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</si>
  <si>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</si>
  <si>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</si>
  <si>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</si>
  <si>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</si>
  <si>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</si>
  <si>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</si>
  <si>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</si>
  <si>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</si>
  <si>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</si>
  <si>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</si>
  <si>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</si>
  <si>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</si>
  <si>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</si>
  <si>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</si>
  <si>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</si>
  <si>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</si>
  <si>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</si>
  <si>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</si>
  <si>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</si>
  <si>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</si>
  <si>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</si>
  <si>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</si>
  <si>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</si>
  <si>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</si>
  <si>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</si>
  <si>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</si>
  <si>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</si>
  <si>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</si>
  <si>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</si>
  <si>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</si>
  <si>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</si>
  <si>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</si>
  <si>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</si>
  <si>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</si>
  <si>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</si>
  <si>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</si>
  <si>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</si>
  <si>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</si>
  <si>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</si>
  <si>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</si>
  <si>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</si>
  <si>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</si>
  <si>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</si>
  <si>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</si>
  <si>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</si>
  <si>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</si>
  <si>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</si>
  <si>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</si>
  <si>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</si>
  <si>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</si>
  <si>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</si>
  <si>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</si>
  <si>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</si>
  <si>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</si>
  <si>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</si>
  <si>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</si>
  <si>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</si>
  <si>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</si>
  <si>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</si>
  <si>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</si>
  <si>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</si>
  <si>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</si>
  <si>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</si>
  <si>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</si>
  <si>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</si>
  <si>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</si>
  <si>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</si>
  <si>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</si>
  <si>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</si>
  <si>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</si>
  <si>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</si>
  <si>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</si>
  <si>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</si>
  <si>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</si>
  <si>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</si>
  <si>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</si>
  <si>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</si>
  <si>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</si>
  <si>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</si>
  <si>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</si>
  <si>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</si>
  <si>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</si>
  <si>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</si>
  <si>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</si>
  <si>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</si>
  <si>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</si>
  <si>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</si>
  <si>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</si>
  <si>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</si>
  <si>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</si>
  <si>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</si>
  <si>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</si>
  <si>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</si>
  <si>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</si>
  <si>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</si>
  <si>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</si>
  <si>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</si>
  <si>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</si>
  <si>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</si>
  <si>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</si>
  <si>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</si>
  <si>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</si>
  <si>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</si>
  <si>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</si>
  <si>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</si>
  <si>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</si>
  <si>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</si>
  <si>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</si>
  <si>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</si>
  <si>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</si>
  <si>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</si>
  <si>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</si>
  <si>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</si>
  <si>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</si>
  <si>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</si>
  <si>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</si>
  <si>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</si>
  <si>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</si>
  <si>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</si>
  <si>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</si>
  <si>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</si>
  <si>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</si>
  <si>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</si>
  <si>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</si>
  <si>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</si>
  <si>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</si>
  <si>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</si>
  <si>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</si>
  <si>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</si>
  <si>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</si>
  <si>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</si>
  <si>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</si>
  <si>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</si>
  <si>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</si>
  <si>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</si>
  <si>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</si>
  <si>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</si>
  <si>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</si>
  <si>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</si>
  <si>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</si>
  <si>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</si>
  <si>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</si>
  <si>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</si>
  <si>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</si>
  <si>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</si>
  <si>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</si>
  <si>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</si>
  <si>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</si>
  <si>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</si>
  <si>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</si>
  <si>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</si>
  <si>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</si>
  <si>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</si>
  <si>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</si>
  <si>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</si>
  <si>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</si>
  <si>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</si>
  <si>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</si>
  <si>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</si>
  <si>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</si>
  <si>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</si>
  <si>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</si>
  <si>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</si>
  <si>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</si>
  <si>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</si>
  <si>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</si>
  <si>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</si>
  <si>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</si>
  <si>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</si>
  <si>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</si>
  <si>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</si>
  <si>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</si>
  <si>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</si>
  <si>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</si>
  <si>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</si>
  <si>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</si>
  <si>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</si>
  <si>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</si>
  <si>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</si>
  <si>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</si>
  <si>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</si>
  <si>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</si>
  <si>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</si>
  <si>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</si>
  <si>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</si>
  <si>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</si>
  <si>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</si>
  <si>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</si>
  <si>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</si>
  <si>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</si>
  <si>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</si>
  <si>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</si>
  <si>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</si>
  <si>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</si>
  <si>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</si>
  <si>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</si>
  <si>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</si>
  <si>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</si>
  <si>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</si>
  <si>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</si>
  <si>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</si>
  <si>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</si>
  <si>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</si>
  <si>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</si>
  <si>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</si>
  <si>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</si>
  <si>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</si>
  <si>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</si>
  <si>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</si>
  <si>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</si>
  <si>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</si>
  <si>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</si>
  <si>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</si>
  <si>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</si>
  <si>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</si>
  <si>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</si>
  <si>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</si>
  <si>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</si>
  <si>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</si>
  <si>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</si>
  <si>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</si>
  <si>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</si>
  <si>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</si>
  <si>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</si>
  <si>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</si>
  <si>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</si>
  <si>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</si>
  <si>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</si>
  <si>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</si>
  <si>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</si>
  <si>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</si>
  <si>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</si>
  <si>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</si>
  <si>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</si>
  <si>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</si>
  <si>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</si>
  <si>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</si>
  <si>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</si>
  <si>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</si>
  <si>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</si>
  <si>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</si>
  <si>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</si>
  <si>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</si>
  <si>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</si>
  <si>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</si>
  <si>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</si>
  <si>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</si>
  <si>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</si>
  <si>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</si>
  <si>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</si>
  <si>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</si>
  <si>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</si>
  <si>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</si>
  <si>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</si>
  <si>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</si>
  <si>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</si>
  <si>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</si>
  <si>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</si>
  <si>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</si>
  <si>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</si>
  <si>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</si>
  <si>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</si>
  <si>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</si>
  <si>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</si>
  <si>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</si>
  <si>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</si>
  <si>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</si>
  <si>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</si>
  <si>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</si>
  <si>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</si>
  <si>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</si>
  <si>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</si>
  <si>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</si>
  <si>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</si>
  <si>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</si>
  <si>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</si>
  <si>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</si>
  <si>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</si>
  <si>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</si>
  <si>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</si>
  <si>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</si>
  <si>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</si>
  <si>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</si>
  <si>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</si>
  <si>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</si>
  <si>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</si>
  <si>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</si>
  <si>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</si>
  <si>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</si>
  <si>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</si>
  <si>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</si>
  <si>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</si>
  <si>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</si>
  <si>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</si>
  <si>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</si>
  <si>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</si>
  <si>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</si>
  <si>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</si>
  <si>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</si>
  <si>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</si>
  <si>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</si>
  <si>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</si>
  <si>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</si>
  <si>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</si>
  <si>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</si>
  <si>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</si>
  <si>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</si>
  <si>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</si>
  <si>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</si>
  <si>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</si>
  <si>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</si>
  <si>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</si>
  <si>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</si>
  <si>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</si>
  <si>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</si>
  <si>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</si>
  <si>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</si>
  <si>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</si>
  <si>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</si>
  <si>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</si>
  <si>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</si>
  <si>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</si>
  <si>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</si>
  <si>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</si>
  <si>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</si>
  <si>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</si>
  <si>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</si>
  <si>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</si>
  <si>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</si>
  <si>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</si>
  <si>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</si>
  <si>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</si>
  <si>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</si>
  <si>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</si>
  <si>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</si>
  <si>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</si>
  <si>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</si>
  <si>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</si>
  <si>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</si>
  <si>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</si>
  <si>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</si>
  <si>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</si>
  <si>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</si>
  <si>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</si>
  <si>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</si>
  <si>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</si>
  <si>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</si>
  <si>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</si>
  <si>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</si>
  <si>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</si>
  <si>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</si>
  <si>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</si>
  <si>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</si>
  <si>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</si>
  <si>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</si>
  <si>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</si>
  <si>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</si>
  <si>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</si>
  <si>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</si>
  <si>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</si>
  <si>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</si>
  <si>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</si>
  <si>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</si>
  <si>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</si>
  <si>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</si>
  <si>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</si>
  <si>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</si>
  <si>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</si>
  <si>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</si>
  <si>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</si>
  <si>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</si>
  <si>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</si>
  <si>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</si>
  <si>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</si>
  <si>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</si>
  <si>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</si>
  <si>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</si>
  <si>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</si>
  <si>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</si>
  <si>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</si>
  <si>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</si>
  <si>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</si>
  <si>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</si>
  <si>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</si>
  <si>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</si>
  <si>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</si>
  <si>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</si>
  <si>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</si>
  <si>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</si>
  <si>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</si>
  <si>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</si>
  <si>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</si>
  <si>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</si>
  <si>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</si>
  <si>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</si>
  <si>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</si>
  <si>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</si>
  <si>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</si>
  <si>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</si>
  <si>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</si>
  <si>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</si>
  <si>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</si>
  <si>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</si>
  <si>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</si>
  <si>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</si>
  <si>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</si>
  <si>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</si>
  <si>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</si>
  <si>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</si>
  <si>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</si>
  <si>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</si>
  <si>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</si>
  <si>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</si>
  <si>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</si>
  <si>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</si>
  <si>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</si>
  <si>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</si>
  <si>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</si>
  <si>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</si>
  <si>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</si>
  <si>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</si>
  <si>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</si>
  <si>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</si>
  <si>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</si>
  <si>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</si>
  <si>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</si>
  <si>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</si>
  <si>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</si>
  <si>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</si>
  <si>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</si>
  <si>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</si>
  <si>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</si>
  <si>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</si>
  <si>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</si>
  <si>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</si>
  <si>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</si>
  <si>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</si>
  <si>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</si>
  <si>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</si>
  <si>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</si>
  <si>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</si>
  <si>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</si>
  <si>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</si>
  <si>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</si>
  <si>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</si>
  <si>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</si>
  <si>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</si>
  <si>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</si>
  <si>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</si>
  <si>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</si>
  <si>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</si>
  <si>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</si>
  <si>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</si>
  <si>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</si>
  <si>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</si>
  <si>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</si>
  <si>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</si>
  <si>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</si>
  <si>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</si>
  <si>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</si>
  <si>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</si>
  <si>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</si>
  <si>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</si>
  <si>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</si>
  <si>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</si>
  <si>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</si>
  <si>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</si>
  <si>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</si>
  <si>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</si>
  <si>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</si>
  <si>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</si>
  <si>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</si>
  <si>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</si>
  <si>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</si>
  <si>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</si>
  <si>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</si>
  <si>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</si>
  <si>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</si>
  <si>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</si>
  <si>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</si>
  <si>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</si>
  <si>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</si>
  <si>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</si>
  <si>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</si>
  <si>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</si>
  <si>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</si>
  <si>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</si>
  <si>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</si>
  <si>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</si>
  <si>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</si>
  <si>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</si>
  <si>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</si>
  <si>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</si>
  <si>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</si>
  <si>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</si>
  <si>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</si>
  <si>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</si>
  <si>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</si>
  <si>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</si>
  <si>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</si>
  <si>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</si>
  <si>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</si>
  <si>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</si>
  <si>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</si>
  <si>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</si>
  <si>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</si>
  <si>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</si>
  <si>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</si>
  <si>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</si>
  <si>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</si>
  <si>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</si>
  <si>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</si>
  <si>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</si>
  <si>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</si>
  <si>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</si>
  <si>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</si>
  <si>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</si>
  <si>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</si>
  <si>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</si>
  <si>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</si>
  <si>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</si>
  <si>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</si>
  <si>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</si>
  <si>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</si>
  <si>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</si>
  <si>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</si>
  <si>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</si>
  <si>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</si>
  <si>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</si>
  <si>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</si>
  <si>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</si>
  <si>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</si>
  <si>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</si>
  <si>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</si>
  <si>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</si>
  <si>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</si>
  <si>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</si>
  <si>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</si>
  <si>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</si>
  <si>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</si>
  <si>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</si>
  <si>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</si>
  <si>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</si>
  <si>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</si>
  <si>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</si>
  <si>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</si>
  <si>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</si>
  <si>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</si>
  <si>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</si>
  <si>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</si>
  <si>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</si>
  <si>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</si>
  <si>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</si>
  <si>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</si>
  <si>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</si>
  <si>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</si>
  <si>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</si>
  <si>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</si>
  <si>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</si>
  <si>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</si>
  <si>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</si>
  <si>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</si>
  <si>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</si>
  <si>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</si>
  <si>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</si>
  <si>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</si>
  <si>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</si>
  <si>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</si>
  <si>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</si>
  <si>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</si>
  <si>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</si>
  <si>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</si>
  <si>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</si>
  <si>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</si>
  <si>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</si>
  <si>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</si>
  <si>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</si>
  <si>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</si>
  <si>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</si>
  <si>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</si>
  <si>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</si>
  <si>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</si>
  <si>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</si>
  <si>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</si>
  <si>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</si>
  <si>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</si>
  <si>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</si>
  <si>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</si>
  <si>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</si>
  <si>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</si>
  <si>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</si>
  <si>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</si>
  <si>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</si>
  <si>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</si>
  <si>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</si>
  <si>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</si>
  <si>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</si>
  <si>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</si>
  <si>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</si>
  <si>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</si>
  <si>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</si>
  <si>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</si>
  <si>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</si>
  <si>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</si>
  <si>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</si>
  <si>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</si>
  <si>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</si>
  <si>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</si>
  <si>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</si>
  <si>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</si>
  <si>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</si>
  <si>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</si>
  <si>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</si>
  <si>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</si>
  <si>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</si>
  <si>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</si>
  <si>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</si>
  <si>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</si>
  <si>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</si>
  <si>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</si>
  <si>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</si>
  <si>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</si>
  <si>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</si>
  <si>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</si>
  <si>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</si>
  <si>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</si>
  <si>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</si>
  <si>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</si>
  <si>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</si>
  <si>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</si>
  <si>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</si>
  <si>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</si>
  <si>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</si>
  <si>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</si>
  <si>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</si>
  <si>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</si>
  <si>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</si>
  <si>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</si>
  <si>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</si>
  <si>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</si>
  <si>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</si>
  <si>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</si>
  <si>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</si>
  <si>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</si>
  <si>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</si>
  <si>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</si>
  <si>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</si>
  <si>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</si>
  <si>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</si>
  <si>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</si>
  <si>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</si>
  <si>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</si>
  <si>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</si>
  <si>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</si>
  <si>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</si>
  <si>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</si>
  <si>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</si>
  <si>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</si>
  <si>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</si>
  <si>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</si>
  <si>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</si>
  <si>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</si>
  <si>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</si>
  <si>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</si>
  <si>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</si>
  <si>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</si>
  <si>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</si>
  <si>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</si>
  <si>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</si>
  <si>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</si>
  <si>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</si>
  <si>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</si>
  <si>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</si>
  <si>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</si>
  <si>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</si>
  <si>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</si>
  <si>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</si>
  <si>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</si>
  <si>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</si>
  <si>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</si>
  <si>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</si>
  <si>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</si>
  <si>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</si>
  <si>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</si>
  <si>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</si>
  <si>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</si>
  <si>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</si>
  <si>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</si>
  <si>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</si>
  <si>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</si>
  <si>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</si>
  <si>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</si>
  <si>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</si>
  <si>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</si>
  <si>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</si>
  <si>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</si>
  <si>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</si>
  <si>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</si>
  <si>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</si>
  <si>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</si>
  <si>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</si>
  <si>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</si>
  <si>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</si>
  <si>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</si>
  <si>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</si>
  <si>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</si>
  <si>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</si>
  <si>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</si>
  <si>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</si>
  <si>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</si>
  <si>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</si>
  <si>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</si>
  <si>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</si>
  <si>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</si>
  <si>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</si>
  <si>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</si>
  <si>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</si>
  <si>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</si>
  <si>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</si>
  <si>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</si>
  <si>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</si>
  <si>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</si>
  <si>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</si>
  <si>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</si>
  <si>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</si>
  <si>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</si>
  <si>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</si>
  <si>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</si>
  <si>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</si>
  <si>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</si>
  <si>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</si>
  <si>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</si>
  <si>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</si>
  <si>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</si>
  <si>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</si>
  <si>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</si>
  <si>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</si>
  <si>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</si>
  <si>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</si>
  <si>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</si>
  <si>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</si>
  <si>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</si>
  <si>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</si>
  <si>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</si>
  <si>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</si>
  <si>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</si>
  <si>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</si>
  <si>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</si>
  <si>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</si>
  <si>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</si>
  <si>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</si>
  <si>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</si>
  <si>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</si>
  <si>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</si>
  <si>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</si>
  <si>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</si>
  <si>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</si>
  <si>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</si>
  <si>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</si>
  <si>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</si>
  <si>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</si>
  <si>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</si>
  <si>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</si>
  <si>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</si>
  <si>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</si>
  <si>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</si>
  <si>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</si>
  <si>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</si>
  <si>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</si>
  <si>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</si>
  <si>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</si>
  <si>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</si>
  <si>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</si>
  <si>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</si>
  <si>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</si>
  <si>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</si>
  <si>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</si>
  <si>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</si>
  <si>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</si>
  <si>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</si>
  <si>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</si>
  <si>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</si>
  <si>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</si>
  <si>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</si>
  <si>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</si>
  <si>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</si>
  <si>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</si>
  <si>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</si>
  <si>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</si>
  <si>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</si>
  <si>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</si>
  <si>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</si>
  <si>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</si>
  <si>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</si>
  <si>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</si>
  <si>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</si>
  <si>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</si>
  <si>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</si>
  <si>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</si>
  <si>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</si>
  <si>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</si>
  <si>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</si>
  <si>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</si>
  <si>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</si>
  <si>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</si>
  <si>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</si>
  <si>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</si>
  <si>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</si>
  <si>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</si>
  <si>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</si>
  <si>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</si>
  <si>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</si>
  <si>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</si>
  <si>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</si>
  <si>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</si>
  <si>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</si>
  <si>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</si>
  <si>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</si>
  <si>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</si>
  <si>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</si>
  <si>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</si>
  <si>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</si>
  <si>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</si>
  <si>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</si>
  <si>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</si>
  <si>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</si>
  <si>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</si>
  <si>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</si>
  <si>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</si>
  <si>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</si>
  <si>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</si>
  <si>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</si>
  <si>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</si>
  <si>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</si>
  <si>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</si>
  <si>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</si>
  <si>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</si>
  <si>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</si>
  <si>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</si>
  <si>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</si>
  <si>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</si>
  <si>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</si>
  <si>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</si>
  <si>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</si>
  <si>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</si>
  <si>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</si>
  <si>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</si>
  <si>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</si>
  <si>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</si>
  <si>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</si>
  <si>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</si>
  <si>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</si>
  <si>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</si>
  <si>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</si>
  <si>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</si>
  <si>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</si>
  <si>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</si>
  <si>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</si>
  <si>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</si>
  <si>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</si>
  <si>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</si>
  <si>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</si>
  <si>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</si>
  <si>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</si>
  <si>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</si>
  <si>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</si>
  <si>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</si>
  <si>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</si>
  <si>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</si>
  <si>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</si>
  <si>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</si>
  <si>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</si>
  <si>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</si>
  <si>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</si>
  <si>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</si>
  <si>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</si>
  <si>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</si>
  <si>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</si>
  <si>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</si>
  <si>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</si>
  <si>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</si>
  <si>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</si>
  <si>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</si>
  <si>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</si>
  <si>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</si>
  <si>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</si>
  <si>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</si>
  <si>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</si>
  <si>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</si>
  <si>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</si>
  <si>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</si>
  <si>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</si>
  <si>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</si>
  <si>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</si>
  <si>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</si>
  <si>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</si>
  <si>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</si>
  <si>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</si>
  <si>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</si>
  <si>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</si>
  <si>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</si>
  <si>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</si>
  <si>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</si>
  <si>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</si>
  <si>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</si>
  <si>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</si>
  <si>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</si>
  <si>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</si>
  <si>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</si>
  <si>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</si>
  <si>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</si>
  <si>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</si>
  <si>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</si>
  <si>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</si>
  <si>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</si>
  <si>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</si>
  <si>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</si>
  <si>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</si>
  <si>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</si>
  <si>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</si>
  <si>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</si>
  <si>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</si>
  <si>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</si>
  <si>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</si>
  <si>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</si>
  <si>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</si>
  <si>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</si>
  <si>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</si>
  <si>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</si>
  <si>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</si>
  <si>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</si>
  <si>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</si>
  <si>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</si>
  <si>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</si>
  <si>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</si>
  <si>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</si>
  <si>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</si>
  <si>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</si>
  <si>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</si>
  <si>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</si>
  <si>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</si>
  <si>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</si>
  <si>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</si>
  <si>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</si>
  <si>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</si>
  <si>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</si>
  <si>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</si>
  <si>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</si>
  <si>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</si>
  <si>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</si>
  <si>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</si>
  <si>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</si>
  <si>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</si>
  <si>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</si>
  <si>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</si>
  <si>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</si>
  <si>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</si>
  <si>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</si>
  <si>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</si>
  <si>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</si>
  <si>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</si>
  <si>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</si>
  <si>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</si>
  <si>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</si>
  <si>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</si>
  <si>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</si>
  <si>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</si>
  <si>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</si>
  <si>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</si>
  <si>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</si>
  <si>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</si>
  <si>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</si>
  <si>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</si>
  <si>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</si>
  <si>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</si>
  <si>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</si>
  <si>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</si>
  <si>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</si>
  <si>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</si>
  <si>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</si>
  <si>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</si>
  <si>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</si>
  <si>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</si>
  <si>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</si>
  <si>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</si>
  <si>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</si>
  <si>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</si>
  <si>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</si>
  <si>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</si>
  <si>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</si>
  <si>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</si>
  <si>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</si>
  <si>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</si>
  <si>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</si>
  <si>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</si>
  <si>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</si>
  <si>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</si>
  <si>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</si>
  <si>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</si>
  <si>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</si>
  <si>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</si>
  <si>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</si>
  <si>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</si>
  <si>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</si>
  <si>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</si>
  <si>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</si>
  <si>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</si>
  <si>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</si>
  <si>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</si>
  <si>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</si>
  <si>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</si>
  <si>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</si>
  <si>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</si>
  <si>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</si>
  <si>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</si>
  <si>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</si>
  <si>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</si>
  <si>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</si>
  <si>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</si>
  <si>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</si>
  <si>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</si>
  <si>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</si>
  <si>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</si>
  <si>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</si>
  <si>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</si>
  <si>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</si>
  <si>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</si>
  <si>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</si>
  <si>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</si>
  <si>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</si>
  <si>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</si>
  <si>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</si>
  <si>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</si>
  <si>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</si>
  <si>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</si>
  <si>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</si>
  <si>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</si>
  <si>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</si>
  <si>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</si>
  <si>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</si>
  <si>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</si>
  <si>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</si>
  <si>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</si>
  <si>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</si>
  <si>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</si>
  <si>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</si>
  <si>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</si>
  <si>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</si>
  <si>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</si>
  <si>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</si>
  <si>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</si>
  <si>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</si>
  <si>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</si>
  <si>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</si>
  <si>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</si>
  <si>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</si>
  <si>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</si>
  <si>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</si>
  <si>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</si>
  <si>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</si>
  <si>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</si>
  <si>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</si>
  <si>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</si>
  <si>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</si>
  <si>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</si>
  <si>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</si>
  <si>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</si>
  <si>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</si>
  <si>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</si>
  <si>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</si>
  <si>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</si>
  <si>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</si>
  <si>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</si>
  <si>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</si>
  <si>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</si>
  <si>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</si>
  <si>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</si>
  <si>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</si>
  <si>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</si>
  <si>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</si>
  <si>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</si>
  <si>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</si>
  <si>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</si>
  <si>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</si>
  <si>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</si>
  <si>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</si>
  <si>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</si>
  <si>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</si>
  <si>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</si>
  <si>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</si>
  <si>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</si>
  <si>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</si>
  <si>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</si>
  <si>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</si>
  <si>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</si>
  <si>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</si>
  <si>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</si>
  <si>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</si>
  <si>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</si>
  <si>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</si>
  <si>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</si>
  <si>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</si>
  <si>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</si>
  <si>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</si>
  <si>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</si>
  <si>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</si>
  <si>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</si>
  <si>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</si>
  <si>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</si>
  <si>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</si>
  <si>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</si>
  <si>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</si>
  <si>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</si>
  <si>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</si>
  <si>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</si>
  <si>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</si>
  <si>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</si>
  <si>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</si>
  <si>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</si>
  <si>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</si>
  <si>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</si>
  <si>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</si>
  <si>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</si>
  <si>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</si>
  <si>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</si>
  <si>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</si>
  <si>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</si>
  <si>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</si>
  <si>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</si>
  <si>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</si>
  <si>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</si>
  <si>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</si>
  <si>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</si>
  <si>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</si>
  <si>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</si>
  <si>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</si>
  <si>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</si>
  <si>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</si>
  <si>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</si>
  <si>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</si>
  <si>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</si>
  <si>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</si>
  <si>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</si>
  <si>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</si>
  <si>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</si>
  <si>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</si>
  <si>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</si>
  <si>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</si>
  <si>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</si>
  <si>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</si>
  <si>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</si>
  <si>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</si>
  <si>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</si>
  <si>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</si>
  <si>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</si>
  <si>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</si>
  <si>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</si>
  <si>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</si>
  <si>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</si>
  <si>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</si>
  <si>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</si>
  <si>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</si>
  <si>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</si>
  <si>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</si>
  <si>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</si>
  <si>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</si>
  <si>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</si>
  <si>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</si>
  <si>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</si>
  <si>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</si>
  <si>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</si>
  <si>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</si>
  <si>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</si>
  <si>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</si>
  <si>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</si>
  <si>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</si>
  <si>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</si>
  <si>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</si>
  <si>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</si>
  <si>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</si>
  <si>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</si>
  <si>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</si>
  <si>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</si>
  <si>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</si>
  <si>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</si>
  <si>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</si>
  <si>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</si>
  <si>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</si>
  <si>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</si>
  <si>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</si>
  <si>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</si>
  <si>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</si>
  <si>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</si>
  <si>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</si>
  <si>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</si>
  <si>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</si>
  <si>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</si>
  <si>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</si>
  <si>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</si>
  <si>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</si>
  <si>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</si>
  <si>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</si>
  <si>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</si>
  <si>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</si>
  <si>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</si>
  <si>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</si>
  <si>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</si>
  <si>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</si>
  <si>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</si>
  <si>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</si>
  <si>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</si>
  <si>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</si>
  <si>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</si>
  <si>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</si>
  <si>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</si>
  <si>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</si>
  <si>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</si>
  <si>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</si>
  <si>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</si>
  <si>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</si>
  <si>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</si>
  <si>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</si>
  <si>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</si>
  <si>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</si>
  <si>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</si>
  <si>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</si>
  <si>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</si>
  <si>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</si>
  <si>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</si>
  <si>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</si>
  <si>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</si>
  <si>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</si>
  <si>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</si>
  <si>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</si>
  <si>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</si>
  <si>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</si>
  <si>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</si>
  <si>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</si>
  <si>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</si>
  <si>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</si>
  <si>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</si>
  <si>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</si>
  <si>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</si>
  <si>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</si>
  <si>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</si>
  <si>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</si>
  <si>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</si>
  <si>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</si>
  <si>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</si>
  <si>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</si>
  <si>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</si>
  <si>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</si>
  <si>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</si>
  <si>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</si>
  <si>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</si>
  <si>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</si>
  <si>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</si>
  <si>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</si>
  <si>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</si>
  <si>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</si>
  <si>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</si>
  <si>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</si>
  <si>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</si>
  <si>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</si>
  <si>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</si>
  <si>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</si>
  <si>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</si>
  <si>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</si>
  <si>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</si>
  <si>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</si>
  <si>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</si>
  <si>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</si>
  <si>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</si>
  <si>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</si>
  <si>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</si>
  <si>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</si>
  <si>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</si>
  <si>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</si>
  <si>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</si>
  <si>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</si>
  <si>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</si>
  <si>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</si>
  <si>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</si>
  <si>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</si>
  <si>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</si>
  <si>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</si>
  <si>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</si>
  <si>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</si>
  <si>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</si>
  <si>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</si>
  <si>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</si>
  <si>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</si>
  <si>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</si>
  <si>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</si>
  <si>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</si>
  <si>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</si>
  <si>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</si>
  <si>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</si>
  <si>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</si>
  <si>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</si>
  <si>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</si>
  <si>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</si>
  <si>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</si>
  <si>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</si>
  <si>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</si>
  <si>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</si>
  <si>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</si>
  <si>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</si>
  <si>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</si>
  <si>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</si>
  <si>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</si>
  <si>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</si>
  <si>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</si>
  <si>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</si>
  <si>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</si>
  <si>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</si>
  <si>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</si>
  <si>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</si>
  <si>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</si>
  <si>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</si>
  <si>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</si>
  <si>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</si>
  <si>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</si>
  <si>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</si>
  <si>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</si>
  <si>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</si>
  <si>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</si>
  <si>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</si>
  <si>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</si>
  <si>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</si>
  <si>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</si>
  <si>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</si>
  <si>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</si>
  <si>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</si>
  <si>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</si>
  <si>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</si>
  <si>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</si>
  <si>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</si>
  <si>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</si>
  <si>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</si>
  <si>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</si>
  <si>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</si>
  <si>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</si>
  <si>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</si>
  <si>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</si>
  <si>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</si>
  <si>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</si>
  <si>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</si>
  <si>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</si>
  <si>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</si>
  <si>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</si>
  <si>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</si>
  <si>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</si>
  <si>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</si>
  <si>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</si>
  <si>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</si>
  <si>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</si>
  <si>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</si>
  <si>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</si>
  <si>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</si>
  <si>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</si>
  <si>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</si>
  <si>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</si>
  <si>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</si>
  <si>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</si>
  <si>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</si>
  <si>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</si>
  <si>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</si>
  <si>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</si>
  <si>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</si>
  <si>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</si>
  <si>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</si>
  <si>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</si>
  <si>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</si>
  <si>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</si>
  <si>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</si>
  <si>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</si>
  <si>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</si>
  <si>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</si>
  <si>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</si>
  <si>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</si>
  <si>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</si>
  <si>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</si>
  <si>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</si>
  <si>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</si>
  <si>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</si>
  <si>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</si>
  <si>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</si>
  <si>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</si>
  <si>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</si>
  <si>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</si>
  <si>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</si>
  <si>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</si>
  <si>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</si>
  <si>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</si>
  <si>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</si>
  <si>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</si>
  <si>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</si>
  <si>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</si>
  <si>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</si>
  <si>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</si>
  <si>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</si>
  <si>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</si>
  <si>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</si>
  <si>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</si>
  <si>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</si>
  <si>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</si>
  <si>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</si>
  <si>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</si>
  <si>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</si>
  <si>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</si>
  <si>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</si>
  <si>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</si>
  <si>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</si>
  <si>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</si>
  <si>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</si>
  <si>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</si>
  <si>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</si>
  <si>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</si>
  <si>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</si>
  <si>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</si>
  <si>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</si>
  <si>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</si>
  <si>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</si>
  <si>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</si>
  <si>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</si>
  <si>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</si>
  <si>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</si>
  <si>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</si>
  <si>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</si>
  <si>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</si>
  <si>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</si>
  <si>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</si>
  <si>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</si>
  <si>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</si>
  <si>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</si>
  <si>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</si>
  <si>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</si>
  <si>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</si>
  <si>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</si>
  <si>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</si>
  <si>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</si>
  <si>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</si>
  <si>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</si>
  <si>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</si>
  <si>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</si>
  <si>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</si>
  <si>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</si>
  <si>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</si>
  <si>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</si>
  <si>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</si>
  <si>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</si>
  <si>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</si>
  <si>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</si>
  <si>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</si>
  <si>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</si>
  <si>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</si>
  <si>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</si>
  <si>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</si>
  <si>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</si>
  <si>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</si>
  <si>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</si>
  <si>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</si>
  <si>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</si>
  <si>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</si>
  <si>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</si>
  <si>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</si>
  <si>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</si>
  <si>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</si>
  <si>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</si>
  <si>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</si>
  <si>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</si>
  <si>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</si>
  <si>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</si>
  <si>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</si>
  <si>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</si>
  <si>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</si>
  <si>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</si>
  <si>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</si>
  <si>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</si>
  <si>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</si>
  <si>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</si>
  <si>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</si>
  <si>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</si>
  <si>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</si>
  <si>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</si>
  <si>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</si>
  <si>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</si>
  <si>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</si>
  <si>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</si>
  <si>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</si>
  <si>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</si>
  <si>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</si>
  <si>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</si>
  <si>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</si>
  <si>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</si>
  <si>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</si>
  <si>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</si>
  <si>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</si>
  <si>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</si>
  <si>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</si>
  <si>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</si>
  <si>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</si>
  <si>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</si>
  <si>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</si>
  <si>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</si>
  <si>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</si>
  <si>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</si>
  <si>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</si>
  <si>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</si>
  <si>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</si>
  <si>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</si>
  <si>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</si>
  <si>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</si>
  <si>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</si>
  <si>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</si>
  <si>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</si>
  <si>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</si>
  <si>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</si>
  <si>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</si>
  <si>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</si>
  <si>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</si>
  <si>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</si>
  <si>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</si>
  <si>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</si>
  <si>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</si>
  <si>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</si>
  <si>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</si>
  <si>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</si>
  <si>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</si>
  <si>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</si>
  <si>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</si>
  <si>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</si>
  <si>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</si>
  <si>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</si>
  <si>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</si>
  <si>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</si>
  <si>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</si>
  <si>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</si>
  <si>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</si>
  <si>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</si>
  <si>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</si>
  <si>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</si>
  <si>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</si>
  <si>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</si>
  <si>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</si>
  <si>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</si>
  <si>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</si>
  <si>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</si>
  <si>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</si>
  <si>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</si>
  <si>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</si>
  <si>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</si>
  <si>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</si>
  <si>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</si>
  <si>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</si>
  <si>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</si>
  <si>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</si>
  <si>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</si>
  <si>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</si>
  <si>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</si>
  <si>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</si>
  <si>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</si>
  <si>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</si>
  <si>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</si>
  <si>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</si>
  <si>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</si>
  <si>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</si>
  <si>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</si>
  <si>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</si>
  <si>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</si>
  <si>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</si>
  <si>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</si>
  <si>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</si>
  <si>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</si>
  <si>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</si>
  <si>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</si>
  <si>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</si>
  <si>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</si>
  <si>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</si>
  <si>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</si>
  <si>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</si>
  <si>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</si>
  <si>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</si>
  <si>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</si>
  <si>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</si>
  <si>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</si>
  <si>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</si>
  <si>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</si>
  <si>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</si>
  <si>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</si>
  <si>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</si>
  <si>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</si>
  <si>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</si>
  <si>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</si>
  <si>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</si>
  <si>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</si>
  <si>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</si>
  <si>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</si>
  <si>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</si>
  <si>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</si>
  <si>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</si>
  <si>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</si>
  <si>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</si>
  <si>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</si>
  <si>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</si>
  <si>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</si>
  <si>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</si>
  <si>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</si>
  <si>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</si>
  <si>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</si>
  <si>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</si>
  <si>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</si>
  <si>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</si>
  <si>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</si>
  <si>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</si>
  <si>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</si>
  <si>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</si>
  <si>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</si>
  <si>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</si>
  <si>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</si>
  <si>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</si>
  <si>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</si>
  <si>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</si>
  <si>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</si>
  <si>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</si>
  <si>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</si>
  <si>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</si>
  <si>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</si>
  <si>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</si>
  <si>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</si>
  <si>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</si>
  <si>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</si>
  <si>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</si>
  <si>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</si>
  <si>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</si>
  <si>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</si>
  <si>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</si>
  <si>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</si>
  <si>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</si>
  <si>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</si>
  <si>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</si>
  <si>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</si>
  <si>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</si>
  <si>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</si>
  <si>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</si>
  <si>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</si>
  <si>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</si>
  <si>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</si>
  <si>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</si>
  <si>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</si>
  <si>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</si>
  <si>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</si>
  <si>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</si>
  <si>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</si>
  <si>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</si>
  <si>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</si>
  <si>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</si>
  <si>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</si>
  <si>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</si>
  <si>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</si>
  <si>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</si>
  <si>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</si>
  <si>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</si>
  <si>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</si>
  <si>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</si>
  <si>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</si>
  <si>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</si>
  <si>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</si>
  <si>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</si>
  <si>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</si>
  <si>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</si>
  <si>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</si>
  <si>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</si>
  <si>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</si>
  <si>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</si>
  <si>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</si>
  <si>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</si>
  <si>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</si>
  <si>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</si>
  <si>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</si>
  <si>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</si>
  <si>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</si>
  <si>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</si>
  <si>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</si>
  <si>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</si>
  <si>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</si>
  <si>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</si>
  <si>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</si>
  <si>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</si>
  <si>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</si>
  <si>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</si>
  <si>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</si>
  <si>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</si>
  <si>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</si>
  <si>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</si>
  <si>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</si>
  <si>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</si>
  <si>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</si>
  <si>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</si>
  <si>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</si>
  <si>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</si>
  <si>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</si>
  <si>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</si>
  <si>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</si>
  <si>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</si>
  <si>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</si>
  <si>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</si>
  <si>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</si>
  <si>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</si>
  <si>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</si>
  <si>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</si>
  <si>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</si>
  <si>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</si>
  <si>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</si>
  <si>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</si>
  <si>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</si>
  <si>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</si>
  <si>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</si>
  <si>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</si>
  <si>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</si>
  <si>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</si>
  <si>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</si>
  <si>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</si>
  <si>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</si>
  <si>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</si>
  <si>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</si>
  <si>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</si>
  <si>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</si>
  <si>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</si>
  <si>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</si>
  <si>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</si>
  <si>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</si>
  <si>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</si>
  <si>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</si>
  <si>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</si>
  <si>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</si>
  <si>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</si>
  <si>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</si>
  <si>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</si>
  <si>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</si>
  <si>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</si>
  <si>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</si>
  <si>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</si>
  <si>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</si>
  <si>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</si>
  <si>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</si>
  <si>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</si>
  <si>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</si>
  <si>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</si>
  <si>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</si>
  <si>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</si>
  <si>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</si>
  <si>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</si>
  <si>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</si>
  <si>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</si>
  <si>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</si>
  <si>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</si>
  <si>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</si>
  <si>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</si>
  <si>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</si>
  <si>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</si>
  <si>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</si>
  <si>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</si>
  <si>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</si>
  <si>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</si>
  <si>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</si>
  <si>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</si>
  <si>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</si>
  <si>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</si>
  <si>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</si>
  <si>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</si>
  <si>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</si>
  <si>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</si>
  <si>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</si>
  <si>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</si>
  <si>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</si>
  <si>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</si>
  <si>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</si>
  <si>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</si>
  <si>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</si>
  <si>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</si>
  <si>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</si>
  <si>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</si>
  <si>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</si>
  <si>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</si>
  <si>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</si>
  <si>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</si>
  <si>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</si>
  <si>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</si>
  <si>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</si>
  <si>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</si>
  <si>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</si>
  <si>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</si>
  <si>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</si>
  <si>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</si>
  <si>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</si>
  <si>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</si>
  <si>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</si>
  <si>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</si>
  <si>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</si>
  <si>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</si>
  <si>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</si>
  <si>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</si>
  <si>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</si>
  <si>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</si>
  <si>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</si>
  <si>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</si>
  <si>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</si>
  <si>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</si>
  <si>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</si>
  <si>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</si>
  <si>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</si>
  <si>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</si>
  <si>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</si>
  <si>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</si>
  <si>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</si>
  <si>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</si>
  <si>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</si>
  <si>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</si>
  <si>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</si>
  <si>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</si>
  <si>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</si>
  <si>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</si>
  <si>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</si>
  <si>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</si>
  <si>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</si>
  <si>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</si>
  <si>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</si>
  <si>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</si>
  <si>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</si>
  <si>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</si>
  <si>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</si>
  <si>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</si>
  <si>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</si>
  <si>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</si>
  <si>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</si>
  <si>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</si>
  <si>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</si>
  <si>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</si>
  <si>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</si>
  <si>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</si>
  <si>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</si>
  <si>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</si>
  <si>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</si>
  <si>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</si>
  <si>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</si>
  <si>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</si>
  <si>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</si>
  <si>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</si>
  <si>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</si>
  <si>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</si>
  <si>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</si>
  <si>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</si>
  <si>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</si>
  <si>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</si>
  <si>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</si>
  <si>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</si>
  <si>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</si>
  <si>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</si>
  <si>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</si>
  <si>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</si>
  <si>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</si>
  <si>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</si>
  <si>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</si>
  <si>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</si>
  <si>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</si>
  <si>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</si>
  <si>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</si>
  <si>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</si>
  <si>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</si>
  <si>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</si>
  <si>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</si>
  <si>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</si>
  <si>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</si>
  <si>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</si>
  <si>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</si>
  <si>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</si>
  <si>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</si>
  <si>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</si>
  <si>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</si>
  <si>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</si>
  <si>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</si>
  <si>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</si>
  <si>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</si>
  <si>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</si>
  <si>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</si>
  <si>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</si>
  <si>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</si>
  <si>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</si>
  <si>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</si>
  <si>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</si>
  <si>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</si>
  <si>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</si>
  <si>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</si>
  <si>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</si>
  <si>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</si>
  <si>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</si>
  <si>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</si>
  <si>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</si>
  <si>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</si>
  <si>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</si>
  <si>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</si>
  <si>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</si>
  <si>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</si>
  <si>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</si>
  <si>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</si>
  <si>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</si>
  <si>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</si>
  <si>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</si>
  <si>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</si>
  <si>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</si>
  <si>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</si>
  <si>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</si>
  <si>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</si>
  <si>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</si>
  <si>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</si>
  <si>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</si>
  <si>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</si>
  <si>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</si>
  <si>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</si>
  <si>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</si>
  <si>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</si>
  <si>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</si>
  <si>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</si>
  <si>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</si>
  <si>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</si>
  <si>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</si>
  <si>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</si>
  <si>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</si>
  <si>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</si>
  <si>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</si>
  <si>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</si>
  <si>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</si>
  <si>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</si>
  <si>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</si>
  <si>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</si>
  <si>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</si>
  <si>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</si>
  <si>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</si>
  <si>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</si>
  <si>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</si>
  <si>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</si>
  <si>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</si>
  <si>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</si>
  <si>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</si>
  <si>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</si>
  <si>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</si>
  <si>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</si>
  <si>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</si>
  <si>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</si>
  <si>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</si>
  <si>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</si>
  <si>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</si>
  <si>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</si>
  <si>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</si>
  <si>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</si>
  <si>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</si>
  <si>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</si>
  <si>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</si>
  <si>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</si>
  <si>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</si>
  <si>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</si>
  <si>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</si>
  <si>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</si>
  <si>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</si>
  <si>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</si>
  <si>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</si>
  <si>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</si>
  <si>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</si>
  <si>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</si>
  <si>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</si>
  <si>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</si>
  <si>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</si>
  <si>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</si>
  <si>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</si>
  <si>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</si>
  <si>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</si>
  <si>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</si>
  <si>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</si>
  <si>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</si>
  <si>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</si>
  <si>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</si>
  <si>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</si>
  <si>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</si>
  <si>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</si>
  <si>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</si>
  <si>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</si>
  <si>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</si>
  <si>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</si>
  <si>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</si>
  <si>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</si>
  <si>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</si>
  <si>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</si>
  <si>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</si>
  <si>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</si>
  <si>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</si>
  <si>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</si>
  <si>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</si>
  <si>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</si>
  <si>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</si>
  <si>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</si>
  <si>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</si>
  <si>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</si>
  <si>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</si>
  <si>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</si>
  <si>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</si>
  <si>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</si>
  <si>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</si>
  <si>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</si>
  <si>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</si>
  <si>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</si>
  <si>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</si>
  <si>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</si>
  <si>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</si>
  <si>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</si>
  <si>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</si>
  <si>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</si>
  <si>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</si>
  <si>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</si>
  <si>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</si>
  <si>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</si>
  <si>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</si>
  <si>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</si>
  <si>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</si>
  <si>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</si>
  <si>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</si>
  <si>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</si>
  <si>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</si>
  <si>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</si>
  <si>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</si>
  <si>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</si>
  <si>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</si>
  <si>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</si>
  <si>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</si>
  <si>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</si>
  <si>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</si>
  <si>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</si>
  <si>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</si>
  <si>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</si>
  <si>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</si>
  <si>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</si>
  <si>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</si>
  <si>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</si>
  <si>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</si>
  <si>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</si>
  <si>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</si>
  <si>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</si>
  <si>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</si>
  <si>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</si>
  <si>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</si>
  <si>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</si>
  <si>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</si>
  <si>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</si>
  <si>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</si>
  <si>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</si>
  <si>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</si>
  <si>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</si>
  <si>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</si>
  <si>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</si>
  <si>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</si>
  <si>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</si>
  <si>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</si>
  <si>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</si>
  <si>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</si>
  <si>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</si>
  <si>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</si>
  <si>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</si>
  <si>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</si>
  <si>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</si>
  <si>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</si>
  <si>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</si>
  <si>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</si>
  <si>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</si>
  <si>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</si>
  <si>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</si>
  <si>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</si>
  <si>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</si>
  <si>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</si>
  <si>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</si>
  <si>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</si>
  <si>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</si>
  <si>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</si>
  <si>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</si>
  <si>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</si>
  <si>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</si>
  <si>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</si>
  <si>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</si>
  <si>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</si>
  <si>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</si>
  <si>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</si>
  <si>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</si>
  <si>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</si>
  <si>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</si>
  <si>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</si>
  <si>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</si>
  <si>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</si>
  <si>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</si>
  <si>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</si>
  <si>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</si>
  <si>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</si>
  <si>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</si>
  <si>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</si>
  <si>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</si>
  <si>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</si>
  <si>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</si>
  <si>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</si>
  <si>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</si>
  <si>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</si>
  <si>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</si>
  <si>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</si>
  <si>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</si>
  <si>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</si>
  <si>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</si>
  <si>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</si>
  <si>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</si>
  <si>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</si>
  <si>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</si>
  <si>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</si>
  <si>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</si>
  <si>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</si>
  <si>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</si>
  <si>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</si>
  <si>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</si>
  <si>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</si>
  <si>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</si>
  <si>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</si>
  <si>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</si>
  <si>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</si>
  <si>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</si>
  <si>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</si>
  <si>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</si>
  <si>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</si>
  <si>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</si>
  <si>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</si>
  <si>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</si>
  <si>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</si>
  <si>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</si>
  <si>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</si>
  <si>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</si>
  <si>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</si>
  <si>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</si>
  <si>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</si>
  <si>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</si>
  <si>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</si>
  <si>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</si>
  <si>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</si>
  <si>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</si>
  <si>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</si>
  <si>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</si>
  <si>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</si>
  <si>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</si>
  <si>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</si>
  <si>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</si>
  <si>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</si>
  <si>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</si>
  <si>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</si>
  <si>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</si>
  <si>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</si>
  <si>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</si>
  <si>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</si>
  <si>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</si>
  <si>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</si>
  <si>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</si>
  <si>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</si>
  <si>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</si>
  <si>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</si>
  <si>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</si>
  <si>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</si>
  <si>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</si>
  <si>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</si>
  <si>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</si>
  <si>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</si>
  <si>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</si>
  <si>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</si>
  <si>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</si>
  <si>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</si>
  <si>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</si>
  <si>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</si>
  <si>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</si>
  <si>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</si>
  <si>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</si>
  <si>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</si>
  <si>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</si>
  <si>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</si>
  <si>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</si>
  <si>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</si>
  <si>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</si>
  <si>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</si>
  <si>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</si>
  <si>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</si>
  <si>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</si>
  <si>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</si>
  <si>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</si>
  <si>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</si>
  <si>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</si>
  <si>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</si>
  <si>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</si>
  <si>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</si>
  <si>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</si>
  <si>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</si>
  <si>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</si>
  <si>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</si>
  <si>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</si>
  <si>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</si>
  <si>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</si>
  <si>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</si>
  <si>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</si>
  <si>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</si>
  <si>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</si>
  <si>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</si>
  <si>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</si>
  <si>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</si>
  <si>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</si>
  <si>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</si>
  <si>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</si>
  <si>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</si>
  <si>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</si>
  <si>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</si>
  <si>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</si>
  <si>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</si>
  <si>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</si>
  <si>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</si>
  <si>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</si>
  <si>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</si>
  <si>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</si>
  <si>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</si>
  <si>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</si>
  <si>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</si>
  <si>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</si>
  <si>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</si>
  <si>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</si>
  <si>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</si>
  <si>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</si>
  <si>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</si>
  <si>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</si>
  <si>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</si>
  <si>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</si>
  <si>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</si>
  <si>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</si>
  <si>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</si>
  <si>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</si>
  <si>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</si>
  <si>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</si>
  <si>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</si>
  <si>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</si>
  <si>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</si>
  <si>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</si>
  <si>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</si>
  <si>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</si>
  <si>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</si>
  <si>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</si>
  <si>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</si>
  <si>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</si>
  <si>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</si>
  <si>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</si>
  <si>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</si>
  <si>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</si>
  <si>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</si>
  <si>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</si>
  <si>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</si>
  <si>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</si>
  <si>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</si>
  <si>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</si>
  <si>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</si>
  <si>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</si>
  <si>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</si>
  <si>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</si>
  <si>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</si>
  <si>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</si>
  <si>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</si>
  <si>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</si>
  <si>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</si>
  <si>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</si>
  <si>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</si>
  <si>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</si>
  <si>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</si>
  <si>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</si>
  <si>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</si>
  <si>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</si>
  <si>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</si>
  <si>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</si>
  <si>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</si>
  <si>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</si>
  <si>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</si>
  <si>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</si>
  <si>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</si>
  <si>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</si>
  <si>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</si>
  <si>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</si>
  <si>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</si>
  <si>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</si>
  <si>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</si>
  <si>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</si>
  <si>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</si>
  <si>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</si>
  <si>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</si>
  <si>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</si>
  <si>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</si>
  <si>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</si>
  <si>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</si>
  <si>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</si>
  <si>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</si>
  <si>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</si>
  <si>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</si>
  <si>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</si>
  <si>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</si>
  <si>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</si>
  <si>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</si>
  <si>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</si>
  <si>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</si>
  <si>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</si>
  <si>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</si>
  <si>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</si>
  <si>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</si>
  <si>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</si>
  <si>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</si>
  <si>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</si>
  <si>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</si>
  <si>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</si>
  <si>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</si>
  <si>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</si>
  <si>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</si>
  <si>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</si>
  <si>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</si>
  <si>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</si>
  <si>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</si>
  <si>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</si>
  <si>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</si>
  <si>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</si>
  <si>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</si>
  <si>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</si>
  <si>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</si>
  <si>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</si>
  <si>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</si>
  <si>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</si>
  <si>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</si>
  <si>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</si>
  <si>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</si>
  <si>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</si>
  <si>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</si>
  <si>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</si>
  <si>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</si>
  <si>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</si>
  <si>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</si>
  <si>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</si>
  <si>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</si>
  <si>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</si>
  <si>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</si>
  <si>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</si>
  <si>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</si>
  <si>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</si>
  <si>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</si>
  <si>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</si>
  <si>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</si>
  <si>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</si>
  <si>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</si>
  <si>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</si>
  <si>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</si>
  <si>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</si>
  <si>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</si>
  <si>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</si>
  <si>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</si>
  <si>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</si>
  <si>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</si>
  <si>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</si>
  <si>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</si>
  <si>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</si>
  <si>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</si>
  <si>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</si>
  <si>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</si>
  <si>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</si>
  <si>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</si>
  <si>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</si>
  <si>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</si>
  <si>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</si>
  <si>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</si>
  <si>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</si>
  <si>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</si>
  <si>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</si>
  <si>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</si>
  <si>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</si>
  <si>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</si>
  <si>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</si>
  <si>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</si>
  <si>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</si>
  <si>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</si>
  <si>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</si>
  <si>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</si>
  <si>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</si>
  <si>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</si>
  <si>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</si>
  <si>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</si>
  <si>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</si>
  <si>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</si>
  <si>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</si>
  <si>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</si>
  <si>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</si>
  <si>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</si>
  <si>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</si>
  <si>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</si>
  <si>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</si>
  <si>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</si>
  <si>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</si>
  <si>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</si>
  <si>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</si>
  <si>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</si>
  <si>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</si>
  <si>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</si>
  <si>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</si>
  <si>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</si>
  <si>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</si>
  <si>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</si>
  <si>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</si>
  <si>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</si>
  <si>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</si>
  <si>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</si>
  <si>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</si>
  <si>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</si>
  <si>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</si>
  <si>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</si>
  <si>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</si>
  <si>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</si>
  <si>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</si>
  <si>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</si>
  <si>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</si>
  <si>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</si>
  <si>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</si>
  <si>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</si>
  <si>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</si>
  <si>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</si>
  <si>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</si>
  <si>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</si>
  <si>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</si>
  <si>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</si>
  <si>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</si>
  <si>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</si>
  <si>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</si>
  <si>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</si>
  <si>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</si>
  <si>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</si>
  <si>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</si>
  <si>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</si>
  <si>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</si>
  <si>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</si>
  <si>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</si>
  <si>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</si>
  <si>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</si>
  <si>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</si>
  <si>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</si>
  <si>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</si>
  <si>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</si>
  <si>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</si>
  <si>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</si>
  <si>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</si>
  <si>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</si>
  <si>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</si>
  <si>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</si>
  <si>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</si>
  <si>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</si>
  <si>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</si>
  <si>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</si>
  <si>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</si>
  <si>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</si>
  <si>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</si>
  <si>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</si>
  <si>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</si>
  <si>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</si>
  <si>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</si>
  <si>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</si>
  <si>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</si>
  <si>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</si>
  <si>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</si>
  <si>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</si>
  <si>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</si>
  <si>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</si>
  <si>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</si>
  <si>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</si>
  <si>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</si>
  <si>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</si>
  <si>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</si>
  <si>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</si>
  <si>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</si>
  <si>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</si>
  <si>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</si>
  <si>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</si>
  <si>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</si>
  <si>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</si>
  <si>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</si>
  <si>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</si>
  <si>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</si>
  <si>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</si>
  <si>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</si>
  <si>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</si>
  <si>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</si>
  <si>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</si>
  <si>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</si>
  <si>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</si>
  <si>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</si>
  <si>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</si>
  <si>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</si>
  <si>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</si>
  <si>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</si>
  <si>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</si>
  <si>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</si>
  <si>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</si>
  <si>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</si>
  <si>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</si>
  <si>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</si>
  <si>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</si>
  <si>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</si>
  <si>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</si>
  <si>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</si>
  <si>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</si>
  <si>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</si>
  <si>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</si>
  <si>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</si>
  <si>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</si>
  <si>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</si>
  <si>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</si>
  <si>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</si>
  <si>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</si>
  <si>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</si>
  <si>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</si>
  <si>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</si>
  <si>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</si>
  <si>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</si>
  <si>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</si>
  <si>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</si>
  <si>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</si>
  <si>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</si>
  <si>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</si>
  <si>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</si>
  <si>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</si>
  <si>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</si>
  <si>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</si>
  <si>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</si>
  <si>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</si>
  <si>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</si>
  <si>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</si>
  <si>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</si>
  <si>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</si>
  <si>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</si>
  <si>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</si>
  <si>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</si>
  <si>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</si>
  <si>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</si>
  <si>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</si>
  <si>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</si>
  <si>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</si>
  <si>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</si>
  <si>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</si>
  <si>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</si>
  <si>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</si>
  <si>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</si>
  <si>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</si>
  <si>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</si>
  <si>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</si>
  <si>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</si>
  <si>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</si>
  <si>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</si>
  <si>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</si>
  <si>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</si>
  <si>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</si>
  <si>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</si>
  <si>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</si>
  <si>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</si>
  <si>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</si>
  <si>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</si>
  <si>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</si>
  <si>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</si>
  <si>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</si>
  <si>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</si>
  <si>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</si>
  <si>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</si>
  <si>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</si>
  <si>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</si>
  <si>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</si>
  <si>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</si>
  <si>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</si>
  <si>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</si>
  <si>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</si>
  <si>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</si>
  <si>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</si>
  <si>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</si>
  <si>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</si>
  <si>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</si>
  <si>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</si>
  <si>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</si>
  <si>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</si>
  <si>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</si>
  <si>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</si>
  <si>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</si>
  <si>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</si>
  <si>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</si>
  <si>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</si>
  <si>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</si>
  <si>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</si>
  <si>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</si>
  <si>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</si>
  <si>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</si>
  <si>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</si>
  <si>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</si>
  <si>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</si>
  <si>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</si>
  <si>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</si>
  <si>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</si>
  <si>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</si>
  <si>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</si>
  <si>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</si>
  <si>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</si>
  <si>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</si>
  <si>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</si>
  <si>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</si>
  <si>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</si>
  <si>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</si>
  <si>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</si>
  <si>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</si>
  <si>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</si>
  <si>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</si>
  <si>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</si>
  <si>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</si>
  <si>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</si>
  <si>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</si>
  <si>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</si>
  <si>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</si>
  <si>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</si>
  <si>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</si>
  <si>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</si>
  <si>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</si>
  <si>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</si>
  <si>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</si>
  <si>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</si>
  <si>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</si>
  <si>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</si>
  <si>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</si>
  <si>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</si>
  <si>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</si>
  <si>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</si>
  <si>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</si>
  <si>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</si>
  <si>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</si>
  <si>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</si>
  <si>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</si>
  <si>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</si>
  <si>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</si>
  <si>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</si>
  <si>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</si>
  <si>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</si>
  <si>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</si>
  <si>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</si>
  <si>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</si>
  <si>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</si>
  <si>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</si>
  <si>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</si>
  <si>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</si>
  <si>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</si>
  <si>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</si>
  <si>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</si>
  <si>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</si>
  <si>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</si>
  <si>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</si>
  <si>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</si>
  <si>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</si>
  <si>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</si>
  <si>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</si>
  <si>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</si>
  <si>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</si>
  <si>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</si>
  <si>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</si>
  <si>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</si>
  <si>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</si>
  <si>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</si>
  <si>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</si>
  <si>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</si>
  <si>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</si>
  <si>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</si>
  <si>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</si>
  <si>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</si>
  <si>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</si>
  <si>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</si>
  <si>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</si>
  <si>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</si>
  <si>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</si>
  <si>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</si>
  <si>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</si>
  <si>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</si>
  <si>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</si>
  <si>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</si>
  <si>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</si>
  <si>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</si>
  <si>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</si>
  <si>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</si>
  <si>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</si>
  <si>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</si>
  <si>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</si>
  <si>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</si>
  <si>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</si>
  <si>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</si>
  <si>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</si>
  <si>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</si>
  <si>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</si>
  <si>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</si>
  <si>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</si>
  <si>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</si>
  <si>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</si>
  <si>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</si>
  <si>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</si>
  <si>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</si>
  <si>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</si>
  <si>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</si>
  <si>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</si>
  <si>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</si>
  <si>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</si>
  <si>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</si>
  <si>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</si>
  <si>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</si>
  <si>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</si>
  <si>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</si>
  <si>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</si>
  <si>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</si>
  <si>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</si>
  <si>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</si>
  <si>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</si>
  <si>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</si>
  <si>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</si>
  <si>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</si>
  <si>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</si>
  <si>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</si>
  <si>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</si>
  <si>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</si>
  <si>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</si>
  <si>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</si>
  <si>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</si>
  <si>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</si>
  <si>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</si>
  <si>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</si>
  <si>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</si>
  <si>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</si>
  <si>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</si>
  <si>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</si>
  <si>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</si>
  <si>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</si>
  <si>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</si>
  <si>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</si>
  <si>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</si>
  <si>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</si>
  <si>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</si>
  <si>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</si>
  <si>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</si>
  <si>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</si>
  <si>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</si>
  <si>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</si>
  <si>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</si>
  <si>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</si>
  <si>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</si>
  <si>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</si>
  <si>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</si>
  <si>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</si>
  <si>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</si>
  <si>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</si>
  <si>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</si>
  <si>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</si>
  <si>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</si>
  <si>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</si>
  <si>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</si>
  <si>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</si>
  <si>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</si>
  <si>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</si>
  <si>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</si>
  <si>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</si>
  <si>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</si>
  <si>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</si>
  <si>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</si>
  <si>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</si>
  <si>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</si>
  <si>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</si>
  <si>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</si>
  <si>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</si>
  <si>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</si>
  <si>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</si>
  <si>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</si>
  <si>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</si>
  <si>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</si>
  <si>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</si>
  <si>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</si>
  <si>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</si>
  <si>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</si>
  <si>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</si>
  <si>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</si>
  <si>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</si>
  <si>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</si>
  <si>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</si>
  <si>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</si>
  <si>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</si>
  <si>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</si>
  <si>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</si>
  <si>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</si>
  <si>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</si>
  <si>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</si>
  <si>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</si>
  <si>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</si>
  <si>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</si>
  <si>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</si>
  <si>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</si>
  <si>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</si>
  <si>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</si>
  <si>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</si>
  <si>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</si>
  <si>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</si>
  <si>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</si>
  <si>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</si>
  <si>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</si>
  <si>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</si>
  <si>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</si>
  <si>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</si>
  <si>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</si>
  <si>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</si>
  <si>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</si>
  <si>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</si>
  <si>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</si>
  <si>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</si>
  <si>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</si>
  <si>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</si>
  <si>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</si>
  <si>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</si>
  <si>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</si>
  <si>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</si>
  <si>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</si>
  <si>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</si>
  <si>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</si>
  <si>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</si>
  <si>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</si>
  <si>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</si>
  <si>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</si>
  <si>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</si>
  <si>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</si>
  <si>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</si>
  <si>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</si>
  <si>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</si>
  <si>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</si>
  <si>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</si>
  <si>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</si>
  <si>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</si>
  <si>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</si>
  <si>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</si>
  <si>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</si>
  <si>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</si>
  <si>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</si>
  <si>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</si>
  <si>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</si>
  <si>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</si>
  <si>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</si>
  <si>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</si>
  <si>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</si>
  <si>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</si>
  <si>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</si>
  <si>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</si>
  <si>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</si>
  <si>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</si>
  <si>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</si>
  <si>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</si>
  <si>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</si>
  <si>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</si>
  <si>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</si>
  <si>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</si>
  <si>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</si>
  <si>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</si>
  <si>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</si>
  <si>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</si>
  <si>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</si>
  <si>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</si>
  <si>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</si>
  <si>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</si>
  <si>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</si>
  <si>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</si>
  <si>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</si>
  <si>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</si>
  <si>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</si>
  <si>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</si>
  <si>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</si>
  <si>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</si>
  <si>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</si>
  <si>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</si>
  <si>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</si>
  <si>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</si>
  <si>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</si>
  <si>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</si>
  <si>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</si>
  <si>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</si>
  <si>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</si>
  <si>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</si>
  <si>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</si>
  <si>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</si>
  <si>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</si>
  <si>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</si>
  <si>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</si>
  <si>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</si>
  <si>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</si>
  <si>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</si>
  <si>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</si>
  <si>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</si>
  <si>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</si>
  <si>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</si>
  <si>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</si>
  <si>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</si>
  <si>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</si>
  <si>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</si>
  <si>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</si>
  <si>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</si>
  <si>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</si>
  <si>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</si>
  <si>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</si>
  <si>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</si>
  <si>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</si>
  <si>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</si>
  <si>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</si>
  <si>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</si>
  <si>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</si>
  <si>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</si>
  <si>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</si>
  <si>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</si>
  <si>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</si>
  <si>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</si>
  <si>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</si>
  <si>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</si>
  <si>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</si>
  <si>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</si>
  <si>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</si>
  <si>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</si>
  <si>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</si>
  <si>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</si>
  <si>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</si>
  <si>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</si>
  <si>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</si>
  <si>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</si>
  <si>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</si>
  <si>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</si>
  <si>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</si>
  <si>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</si>
  <si>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</si>
  <si>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</si>
  <si>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</si>
  <si>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</si>
  <si>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</si>
  <si>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</si>
  <si>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</si>
  <si>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</si>
  <si>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</si>
  <si>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</si>
  <si>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</si>
  <si>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</si>
  <si>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</si>
  <si>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</si>
  <si>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</si>
  <si>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</si>
  <si>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</si>
  <si>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</si>
  <si>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</si>
  <si>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</si>
  <si>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</si>
  <si>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</si>
  <si>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</si>
  <si>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</si>
  <si>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</si>
  <si>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</si>
  <si>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</si>
  <si>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</si>
  <si>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</si>
  <si>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</si>
  <si>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</si>
  <si>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</si>
  <si>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</si>
  <si>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</si>
  <si>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</si>
  <si>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</si>
  <si>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</si>
  <si>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</si>
  <si>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</si>
  <si>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</si>
  <si>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</si>
  <si>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</si>
  <si>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</si>
  <si>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</si>
  <si>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</si>
  <si>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</si>
  <si>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</si>
  <si>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</si>
  <si>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</si>
  <si>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</si>
  <si>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</si>
  <si>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</si>
  <si>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</si>
  <si>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</si>
  <si>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</si>
  <si>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</si>
  <si>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</si>
  <si>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</si>
  <si>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</si>
  <si>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</si>
  <si>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</si>
  <si>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</si>
  <si>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</si>
  <si>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</si>
  <si>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</si>
  <si>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</si>
  <si>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</si>
  <si>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</si>
  <si>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</si>
  <si>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</si>
  <si>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</si>
  <si>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</si>
  <si>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</si>
  <si>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</si>
  <si>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</si>
  <si>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</si>
  <si>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</si>
  <si>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</si>
  <si>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</si>
  <si>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</si>
  <si>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</si>
  <si>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</si>
  <si>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</si>
  <si>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</si>
  <si>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</si>
  <si>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</si>
  <si>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</si>
  <si>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</si>
  <si>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</si>
  <si>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</si>
  <si>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</si>
  <si>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</si>
  <si>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</si>
  <si>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</si>
  <si>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</si>
  <si>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</si>
  <si>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</si>
  <si>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</si>
  <si>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</si>
  <si>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</si>
  <si>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</si>
  <si>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</si>
  <si>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</si>
  <si>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</si>
  <si>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</si>
  <si>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</si>
  <si>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</si>
  <si>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</si>
  <si>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</si>
  <si>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</si>
  <si>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</si>
  <si>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</si>
  <si>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</si>
  <si>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</si>
  <si>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</si>
  <si>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</si>
  <si>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</si>
  <si>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</si>
  <si>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</si>
  <si>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</si>
  <si>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</si>
  <si>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</si>
  <si>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</si>
  <si>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</si>
  <si>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</si>
  <si>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</si>
  <si>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</si>
  <si>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</si>
  <si>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</si>
  <si>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</si>
  <si>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</si>
  <si>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</si>
  <si>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</si>
  <si>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</si>
  <si>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</si>
  <si>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</si>
  <si>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</si>
  <si>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</si>
  <si>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</si>
  <si>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</si>
  <si>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</si>
  <si>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</si>
  <si>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</si>
  <si>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</si>
  <si>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</si>
  <si>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</si>
  <si>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</si>
  <si>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</si>
  <si>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</si>
  <si>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</si>
  <si>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</si>
  <si>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</si>
  <si>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</si>
  <si>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</si>
  <si>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</si>
  <si>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</si>
  <si>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</si>
  <si>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</si>
  <si>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</si>
  <si>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</si>
  <si>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</si>
  <si>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</si>
  <si>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</si>
  <si>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</si>
  <si>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</si>
  <si>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</si>
  <si>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</si>
  <si>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</si>
  <si>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</si>
  <si>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</si>
  <si>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</si>
  <si>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</si>
  <si>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</si>
  <si>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</si>
  <si>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</si>
  <si>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</si>
  <si>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</si>
  <si>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</si>
  <si>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</si>
  <si>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</si>
  <si>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</si>
  <si>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</si>
  <si>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</si>
  <si>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</si>
  <si>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</si>
  <si>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</si>
  <si>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</si>
  <si>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</si>
  <si>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</si>
  <si>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</si>
  <si>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</si>
  <si>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</si>
  <si>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</si>
  <si>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</si>
  <si>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</si>
  <si>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</si>
  <si>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</si>
  <si>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</si>
  <si>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</si>
  <si>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</si>
  <si>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</si>
  <si>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</si>
  <si>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</si>
  <si>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</si>
  <si>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</si>
  <si>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</si>
  <si>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</si>
  <si>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</si>
  <si>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</si>
  <si>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</si>
  <si>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</si>
  <si>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</si>
  <si>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</si>
  <si>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</si>
  <si>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</si>
  <si>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</si>
  <si>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</si>
  <si>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</si>
  <si>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</si>
  <si>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</si>
  <si>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</si>
  <si>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</si>
  <si>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</si>
  <si>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</si>
  <si>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</si>
  <si>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</si>
  <si>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</si>
  <si>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</si>
  <si>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</si>
  <si>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</si>
  <si>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</si>
  <si>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</si>
  <si>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</si>
  <si>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</si>
  <si>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</si>
  <si>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</si>
  <si>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</si>
  <si>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</si>
  <si>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</si>
  <si>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</si>
  <si>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</si>
  <si>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</si>
  <si>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</si>
  <si>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</si>
  <si>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</si>
  <si>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</si>
  <si>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</si>
  <si>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</si>
  <si>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</si>
  <si>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</si>
  <si>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</si>
  <si>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</si>
  <si>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</si>
  <si>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</si>
  <si>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</si>
  <si>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</si>
  <si>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</si>
  <si>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</si>
  <si>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</si>
  <si>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</si>
  <si>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</si>
  <si>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</si>
  <si>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</si>
  <si>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</si>
  <si>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</si>
  <si>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</si>
  <si>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</si>
  <si>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</si>
  <si>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</si>
  <si>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</si>
  <si>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</si>
  <si>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</si>
  <si>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</si>
  <si>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</si>
  <si>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</si>
  <si>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</si>
  <si>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</si>
  <si>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</si>
  <si>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</si>
  <si>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</si>
  <si>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</si>
  <si>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</si>
  <si>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</si>
  <si>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</si>
  <si>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</si>
  <si>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</si>
  <si>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</si>
  <si>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</si>
  <si>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</si>
  <si>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</si>
  <si>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</si>
  <si>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</si>
  <si>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</si>
  <si>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</si>
  <si>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</si>
  <si>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</si>
  <si>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</si>
  <si>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</si>
  <si>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</si>
  <si>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</si>
  <si>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</si>
  <si>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</si>
  <si>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</si>
  <si>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</si>
  <si>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</si>
  <si>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</si>
  <si>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</si>
  <si>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</si>
  <si>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</si>
  <si>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</si>
  <si>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</si>
  <si>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</si>
  <si>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</si>
  <si>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</si>
  <si>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</si>
  <si>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</si>
  <si>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</si>
  <si>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</si>
  <si>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</si>
  <si>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</si>
  <si>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</si>
  <si>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</si>
  <si>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</si>
  <si>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</si>
  <si>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</si>
  <si>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</si>
  <si>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</si>
  <si>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</si>
  <si>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</si>
  <si>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</si>
  <si>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</si>
  <si>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</si>
  <si>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</si>
  <si>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</si>
  <si>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</si>
  <si>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</si>
  <si>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</si>
  <si>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</si>
  <si>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</si>
  <si>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</si>
  <si>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</si>
  <si>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</si>
  <si>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</si>
  <si>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</si>
  <si>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</si>
  <si>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</si>
  <si>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</si>
  <si>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</si>
  <si>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</si>
  <si>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</si>
  <si>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</si>
  <si>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</si>
  <si>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</si>
  <si>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</si>
  <si>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</si>
  <si>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</si>
  <si>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</si>
  <si>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</si>
  <si>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</si>
  <si>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</si>
  <si>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</si>
  <si>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</si>
  <si>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</si>
  <si>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</si>
  <si>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</si>
  <si>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</si>
  <si>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</si>
  <si>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</si>
  <si>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</si>
  <si>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</si>
  <si>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</si>
  <si>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</si>
  <si>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</si>
  <si>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</si>
  <si>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</si>
  <si>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</si>
  <si>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</si>
  <si>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</si>
  <si>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</si>
  <si>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</si>
  <si>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</si>
  <si>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</si>
  <si>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</si>
  <si>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</si>
  <si>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</si>
  <si>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</si>
  <si>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</si>
  <si>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</si>
  <si>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</si>
  <si>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</si>
  <si>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</si>
  <si>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</si>
  <si>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</si>
  <si>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</si>
  <si>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</si>
  <si>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</si>
  <si>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</si>
  <si>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</si>
  <si>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</si>
  <si>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</si>
  <si>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</si>
  <si>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</si>
  <si>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</si>
  <si>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</si>
  <si>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</si>
  <si>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</si>
  <si>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</si>
  <si>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</si>
  <si>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</si>
  <si>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</si>
  <si>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</si>
  <si>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</si>
  <si>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</si>
  <si>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</si>
  <si>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</si>
  <si>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</si>
  <si>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</si>
  <si>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</si>
  <si>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</si>
  <si>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</si>
  <si>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</si>
  <si>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</si>
  <si>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</si>
  <si>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</si>
  <si>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</si>
  <si>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</si>
  <si>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</si>
  <si>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</si>
  <si>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</si>
  <si>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</si>
  <si>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</si>
  <si>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</si>
  <si>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</si>
  <si>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</si>
  <si>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</si>
  <si>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</si>
  <si>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</si>
  <si>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</si>
  <si>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</si>
  <si>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</si>
  <si>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</si>
  <si>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</si>
  <si>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</si>
  <si>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</si>
  <si>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</si>
  <si>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</si>
  <si>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</si>
  <si>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</si>
  <si>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</si>
  <si>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</si>
  <si>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</si>
  <si>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</si>
  <si>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</si>
  <si>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</si>
  <si>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</si>
  <si>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</si>
  <si>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</si>
  <si>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</si>
  <si>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</si>
  <si>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</si>
  <si>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</si>
  <si>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</si>
  <si>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</si>
  <si>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</si>
  <si>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</si>
  <si>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</si>
  <si>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</si>
  <si>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</si>
  <si>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</si>
  <si>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</si>
  <si>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</si>
  <si>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</si>
  <si>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</si>
  <si>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</si>
  <si>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</si>
  <si>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</si>
  <si>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</si>
  <si>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</si>
  <si>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</si>
  <si>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</si>
  <si>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</si>
  <si>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</si>
  <si>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</si>
  <si>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</si>
  <si>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</si>
  <si>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</si>
  <si>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</si>
  <si>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</si>
  <si>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</si>
  <si>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</si>
  <si>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</si>
  <si>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</si>
  <si>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</si>
  <si>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</si>
  <si>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</si>
  <si>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</si>
  <si>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</si>
  <si>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</si>
  <si>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</si>
  <si>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</si>
  <si>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</si>
  <si>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</si>
  <si>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</si>
  <si>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</si>
  <si>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</si>
  <si>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</si>
  <si>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</si>
  <si>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</si>
  <si>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</si>
  <si>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</si>
  <si>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</si>
  <si>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</si>
  <si>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</si>
  <si>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</si>
  <si>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</si>
  <si>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</si>
  <si>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</si>
  <si>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</si>
  <si>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</si>
  <si>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</si>
  <si>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</si>
  <si>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</si>
  <si>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</si>
  <si>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</si>
  <si>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</si>
  <si>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</si>
  <si>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</si>
  <si>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</si>
  <si>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</si>
  <si>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</si>
  <si>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</si>
  <si>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</si>
  <si>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</si>
  <si>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</si>
  <si>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</si>
  <si>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</si>
  <si>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</si>
  <si>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</si>
  <si>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</si>
  <si>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</si>
  <si>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</si>
  <si>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</si>
  <si>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</si>
  <si>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</si>
  <si>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</si>
  <si>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</si>
  <si>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</si>
  <si>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</si>
  <si>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</si>
  <si>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</si>
  <si>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</si>
  <si>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</si>
  <si>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</si>
  <si>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</si>
  <si>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</si>
  <si>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</si>
  <si>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</si>
  <si>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</si>
  <si>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</si>
  <si>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</si>
  <si>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</si>
  <si>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</si>
  <si>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</si>
  <si>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</si>
  <si>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</si>
  <si>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</si>
  <si>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</si>
  <si>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</si>
  <si>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</si>
  <si>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</si>
  <si>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</si>
  <si>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</si>
  <si>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</si>
  <si>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</si>
  <si>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</si>
  <si>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</si>
  <si>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</si>
  <si>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</si>
  <si>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</si>
  <si>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</si>
  <si>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</si>
  <si>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</si>
  <si>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</si>
  <si>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</si>
  <si>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</si>
  <si>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</si>
  <si>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</si>
  <si>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</si>
  <si>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</si>
  <si>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</si>
  <si>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</si>
  <si>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</si>
  <si>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</si>
  <si>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</si>
  <si>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</si>
  <si>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</si>
  <si>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</si>
  <si>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</si>
  <si>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</si>
  <si>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</si>
  <si>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</si>
  <si>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</si>
  <si>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</si>
  <si>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</si>
  <si>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</si>
  <si>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</si>
  <si>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</si>
  <si>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</si>
  <si>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</si>
  <si>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</si>
  <si>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</si>
  <si>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</si>
  <si>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</si>
  <si>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</si>
  <si>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</si>
  <si>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</si>
  <si>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</si>
  <si>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</si>
  <si>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</si>
  <si>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</si>
  <si>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</si>
  <si>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</si>
  <si>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</si>
  <si>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</si>
  <si>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</si>
  <si>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</si>
  <si>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</si>
  <si>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</si>
  <si>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</si>
  <si>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</si>
  <si>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</si>
  <si>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</si>
  <si>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</si>
  <si>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</si>
  <si>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</si>
  <si>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</si>
  <si>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</si>
  <si>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</si>
  <si>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</si>
  <si>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</si>
  <si>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</si>
  <si>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</si>
  <si>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</si>
  <si>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</si>
  <si>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</si>
  <si>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</si>
  <si>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</si>
  <si>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</si>
  <si>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</si>
  <si>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</si>
  <si>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</si>
  <si>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</si>
  <si>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</si>
  <si>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</si>
  <si>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</si>
  <si>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</si>
  <si>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</si>
  <si>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</si>
  <si>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</si>
  <si>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</si>
  <si>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</si>
  <si>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</si>
  <si>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</si>
  <si>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</si>
  <si>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</si>
  <si>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</si>
  <si>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</si>
  <si>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</si>
  <si>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</si>
  <si>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</si>
  <si>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</si>
  <si>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</si>
  <si>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</si>
  <si>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</si>
  <si>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</si>
  <si>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</si>
  <si>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</si>
  <si>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</si>
  <si>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</si>
  <si>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</si>
  <si>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</si>
  <si>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</si>
  <si>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</si>
  <si>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</si>
  <si>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</si>
  <si>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</si>
  <si>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</si>
  <si>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</si>
  <si>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</si>
  <si>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</si>
  <si>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</si>
  <si>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</si>
  <si>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</si>
  <si>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</si>
  <si>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</si>
  <si>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</si>
  <si>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</si>
  <si>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</si>
  <si>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</si>
  <si>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</si>
  <si>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</si>
  <si>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</si>
  <si>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</si>
  <si>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</si>
  <si>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</si>
  <si>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</si>
  <si>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</si>
  <si>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</si>
  <si>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</si>
  <si>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</si>
  <si>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</si>
  <si>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</si>
  <si>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</si>
  <si>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</si>
  <si>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</si>
  <si>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</si>
  <si>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</si>
  <si>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</si>
  <si>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</si>
  <si>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</si>
  <si>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</si>
  <si>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</si>
  <si>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</si>
  <si>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</si>
  <si>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</si>
  <si>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</si>
  <si>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</si>
  <si>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</si>
  <si>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</si>
  <si>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</si>
  <si>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</si>
  <si>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</si>
  <si>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</si>
  <si>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</si>
  <si>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</si>
  <si>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</si>
  <si>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</si>
  <si>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</si>
  <si>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</si>
  <si>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</si>
  <si>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</si>
  <si>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</si>
  <si>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</si>
  <si>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</si>
  <si>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</si>
  <si>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</si>
  <si>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</si>
  <si>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</si>
  <si>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</si>
  <si>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</si>
  <si>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</si>
  <si>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</si>
  <si>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</si>
  <si>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</si>
  <si>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</si>
  <si>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</si>
  <si>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</si>
  <si>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</si>
  <si>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</si>
  <si>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</si>
  <si>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</si>
  <si>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</si>
  <si>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</si>
  <si>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</si>
  <si>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</si>
  <si>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</si>
  <si>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</si>
  <si>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</si>
  <si>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</si>
  <si>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</si>
  <si>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</si>
  <si>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</si>
  <si>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</si>
  <si>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</si>
  <si>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</si>
  <si>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</si>
  <si>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</si>
  <si>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</si>
  <si>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</si>
  <si>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</si>
  <si>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</si>
  <si>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</si>
  <si>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</si>
  <si>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</si>
  <si>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</si>
  <si>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</si>
  <si>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</si>
  <si>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</si>
  <si>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</si>
  <si>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</si>
  <si>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</si>
  <si>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</si>
  <si>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</si>
  <si>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</si>
  <si>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</si>
  <si>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</si>
  <si>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</si>
  <si>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</si>
  <si>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</si>
  <si>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</si>
  <si>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</si>
  <si>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</si>
  <si>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</si>
  <si>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</si>
  <si>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</si>
  <si>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</si>
  <si>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</si>
  <si>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</si>
  <si>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</si>
  <si>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</si>
  <si>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</si>
  <si>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</si>
  <si>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</si>
  <si>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</si>
  <si>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</si>
  <si>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</si>
  <si>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</si>
  <si>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</si>
  <si>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</si>
  <si>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</si>
  <si>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</si>
  <si>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</si>
  <si>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</si>
  <si>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</si>
  <si>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</si>
  <si>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</si>
  <si>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</si>
  <si>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</si>
  <si>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</si>
  <si>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</si>
  <si>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</si>
  <si>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</si>
  <si>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</si>
  <si>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</si>
  <si>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</si>
  <si>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</si>
  <si>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</si>
  <si>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</si>
  <si>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</si>
  <si>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</si>
  <si>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</si>
  <si>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</si>
  <si>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</si>
  <si>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</si>
  <si>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</si>
  <si>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</si>
  <si>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</si>
  <si>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</si>
  <si>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</si>
  <si>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</si>
  <si>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</si>
  <si>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</si>
  <si>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</si>
  <si>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</si>
  <si>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</si>
  <si>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</si>
  <si>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</si>
  <si>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</si>
  <si>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</si>
  <si>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</si>
  <si>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</si>
  <si>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</si>
  <si>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</si>
  <si>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</si>
  <si>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</si>
  <si>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</si>
  <si>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</si>
  <si>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</si>
  <si>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</si>
  <si>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</si>
  <si>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</si>
  <si>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</si>
  <si>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</si>
  <si>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</si>
  <si>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</si>
  <si>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</si>
  <si>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</si>
  <si>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</si>
  <si>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</si>
  <si>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</si>
  <si>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</si>
  <si>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</si>
  <si>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</si>
  <si>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</si>
  <si>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</si>
  <si>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</si>
  <si>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</si>
  <si>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</si>
  <si>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</si>
  <si>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</si>
  <si>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</si>
  <si>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</si>
  <si>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</si>
  <si>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</si>
  <si>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</si>
  <si>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</si>
  <si>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</si>
  <si>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</si>
  <si>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</si>
  <si>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</si>
  <si>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</si>
  <si>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</si>
  <si>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</si>
  <si>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</si>
  <si>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</si>
  <si>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</si>
  <si>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</si>
  <si>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</si>
  <si>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</si>
  <si>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</si>
  <si>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</si>
  <si>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</si>
  <si>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</si>
  <si>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</si>
  <si>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</si>
  <si>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</si>
  <si>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</si>
  <si>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</si>
  <si>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</si>
  <si>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</si>
  <si>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</si>
  <si>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</si>
  <si>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</si>
  <si>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</si>
  <si>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</si>
  <si>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</si>
  <si>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</si>
  <si>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</si>
  <si>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</si>
  <si>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</si>
  <si>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</si>
  <si>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</si>
  <si>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</si>
  <si>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</si>
  <si>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</si>
  <si>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</si>
  <si>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</si>
  <si>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</si>
  <si>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</si>
  <si>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</si>
  <si>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</si>
  <si>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</si>
  <si>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</si>
  <si>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</si>
  <si>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</si>
  <si>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</si>
  <si>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</si>
  <si>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</si>
  <si>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</si>
  <si>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</si>
  <si>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</si>
  <si>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</si>
  <si>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</si>
  <si>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</si>
  <si>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</si>
  <si>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</si>
  <si>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</si>
  <si>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</si>
  <si>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</si>
  <si>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</si>
  <si>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</si>
  <si>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</si>
  <si>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</si>
  <si>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</si>
  <si>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</si>
  <si>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</si>
  <si>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</si>
  <si>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</si>
  <si>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</si>
  <si>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</si>
  <si>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</si>
  <si>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</si>
  <si>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</si>
  <si>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</si>
  <si>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</si>
  <si>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</si>
  <si>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</si>
  <si>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</si>
  <si>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</si>
  <si>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</si>
  <si>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</si>
  <si>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</si>
  <si>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</si>
  <si>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</si>
  <si>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</si>
  <si>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</si>
  <si>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</si>
  <si>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</si>
  <si>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</si>
  <si>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</si>
  <si>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</si>
  <si>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</si>
  <si>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</si>
  <si>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</si>
  <si>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</si>
  <si>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</si>
  <si>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</si>
  <si>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</si>
  <si>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</si>
  <si>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</si>
  <si>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</si>
  <si>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</si>
  <si>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</si>
  <si>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</si>
  <si>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</si>
  <si>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</si>
  <si>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</si>
  <si>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</si>
  <si>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</si>
  <si>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</si>
  <si>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</si>
  <si>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</si>
  <si>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</si>
  <si>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</si>
  <si>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</si>
  <si>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</si>
  <si>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</si>
  <si>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</si>
  <si>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</si>
  <si>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</si>
  <si>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</si>
  <si>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</si>
  <si>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</si>
  <si>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</si>
  <si>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</si>
  <si>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</si>
  <si>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</si>
  <si>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</si>
  <si>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</si>
  <si>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</si>
  <si>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</si>
  <si>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</si>
  <si>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</si>
  <si>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</si>
  <si>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</si>
  <si>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</si>
  <si>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</si>
  <si>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</si>
  <si>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</si>
  <si>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</si>
  <si>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</si>
  <si>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</si>
  <si>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</si>
  <si>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</si>
  <si>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</si>
  <si>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</si>
  <si>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</si>
  <si>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</si>
  <si>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</si>
  <si>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</si>
  <si>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</si>
  <si>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</si>
  <si>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</si>
  <si>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</si>
  <si>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</si>
  <si>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</si>
  <si>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</si>
  <si>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</si>
  <si>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</si>
  <si>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</si>
  <si>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</si>
  <si>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</si>
  <si>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</si>
  <si>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</si>
  <si>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</si>
  <si>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</si>
  <si>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</si>
  <si>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</si>
  <si>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</si>
  <si>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</si>
  <si>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</si>
  <si>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</si>
  <si>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</si>
  <si>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</si>
  <si>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</si>
  <si>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</si>
  <si>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</si>
  <si>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</si>
  <si>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</si>
  <si>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</si>
  <si>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</si>
  <si>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</si>
  <si>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</si>
  <si>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</si>
  <si>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</si>
  <si>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</si>
  <si>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</si>
  <si>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</si>
  <si>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</si>
  <si>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</si>
  <si>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</si>
  <si>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</si>
  <si>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</si>
  <si>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</si>
  <si>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</si>
  <si>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</si>
  <si>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</si>
  <si>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</si>
  <si>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</si>
  <si>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</si>
  <si>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</si>
  <si>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</si>
  <si>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</si>
  <si>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</si>
  <si>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</si>
  <si>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</si>
  <si>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</si>
  <si>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</si>
  <si>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</si>
  <si>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</si>
  <si>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</si>
  <si>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</si>
  <si>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</si>
  <si>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</si>
  <si>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</si>
  <si>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</si>
  <si>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</si>
  <si>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</si>
  <si>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</si>
  <si>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</si>
  <si>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</si>
  <si>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</si>
  <si>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</si>
  <si>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</si>
  <si>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</si>
  <si>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</si>
  <si>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</si>
  <si>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</si>
  <si>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</si>
  <si>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</si>
  <si>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</si>
  <si>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</si>
  <si>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</si>
  <si>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</si>
  <si>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</si>
  <si>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</si>
  <si>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</si>
  <si>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</si>
  <si>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</si>
  <si>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</si>
  <si>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</si>
  <si>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</si>
  <si>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</si>
  <si>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</si>
  <si>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</si>
  <si>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</si>
  <si>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</si>
  <si>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</si>
  <si>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</si>
  <si>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</si>
  <si>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</si>
  <si>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</si>
  <si>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</si>
  <si>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</si>
  <si>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</si>
  <si>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</si>
  <si>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</si>
  <si>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</si>
  <si>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</si>
  <si>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</si>
  <si>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</si>
  <si>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</si>
  <si>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</si>
  <si>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</si>
  <si>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</si>
  <si>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</si>
  <si>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</si>
  <si>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</si>
  <si>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</si>
  <si>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</si>
  <si>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</si>
  <si>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</si>
  <si>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</si>
  <si>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</si>
  <si>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</si>
  <si>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</si>
  <si>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</si>
  <si>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</si>
  <si>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</si>
  <si>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</si>
  <si>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</si>
  <si>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</si>
  <si>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</si>
  <si>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</si>
  <si>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</si>
  <si>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</si>
  <si>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</si>
  <si>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</si>
  <si>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</si>
  <si>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</si>
  <si>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</si>
  <si>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</si>
  <si>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</si>
  <si>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</si>
  <si>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</si>
  <si>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</si>
  <si>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</si>
  <si>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</si>
  <si>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</si>
  <si>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</si>
  <si>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</si>
  <si>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</si>
  <si>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</si>
  <si>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</si>
  <si>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</si>
  <si>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</si>
  <si>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</si>
  <si>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</si>
  <si>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</si>
  <si>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</si>
  <si>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</si>
  <si>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</si>
  <si>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</si>
  <si>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</si>
  <si>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</si>
  <si>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</si>
  <si>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</si>
  <si>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</si>
  <si>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</si>
  <si>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</si>
  <si>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</si>
  <si>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</si>
  <si>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</si>
  <si>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</si>
  <si>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</si>
  <si>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</si>
  <si>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</si>
  <si>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</si>
  <si>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</si>
  <si>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</si>
  <si>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</si>
  <si>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</si>
  <si>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</si>
  <si>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</si>
  <si>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</si>
  <si>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</si>
  <si>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</si>
  <si>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</si>
  <si>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</si>
  <si>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</si>
  <si>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</si>
  <si>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</si>
  <si>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</si>
  <si>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</si>
  <si>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</si>
  <si>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</si>
  <si>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</si>
  <si>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</si>
  <si>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</si>
  <si>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</si>
  <si>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</si>
  <si>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</si>
  <si>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</si>
  <si>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</si>
  <si>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</si>
  <si>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</si>
  <si>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</si>
  <si>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</si>
  <si>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</si>
  <si>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</si>
  <si>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</si>
  <si>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</si>
  <si>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</si>
  <si>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</si>
  <si>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</si>
  <si>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</si>
  <si>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</si>
  <si>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</si>
  <si>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</si>
  <si>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</si>
  <si>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</si>
  <si>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</si>
  <si>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</si>
  <si>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</si>
  <si>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</si>
  <si>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</si>
  <si>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</si>
  <si>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</si>
  <si>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</si>
  <si>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</si>
  <si>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</si>
  <si>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</si>
  <si>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</si>
  <si>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</si>
  <si>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</si>
  <si>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</si>
  <si>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</si>
  <si>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</si>
  <si>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</si>
  <si>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</si>
  <si>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</si>
  <si>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</si>
  <si>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</si>
  <si>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</si>
  <si>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</si>
  <si>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</si>
  <si>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</si>
  <si>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</si>
  <si>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</si>
  <si>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</si>
  <si>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</si>
  <si>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</si>
  <si>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</si>
  <si>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</si>
  <si>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</si>
  <si>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</si>
  <si>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</si>
  <si>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</si>
  <si>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</si>
  <si>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</si>
  <si>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</si>
  <si>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</si>
  <si>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</si>
  <si>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</si>
  <si>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</si>
  <si>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</si>
  <si>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</si>
  <si>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</si>
  <si>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</si>
  <si>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</si>
  <si>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</si>
  <si>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</si>
  <si>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</si>
  <si>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</si>
  <si>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</si>
  <si>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</si>
  <si>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</si>
  <si>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</si>
  <si>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</si>
  <si>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</si>
  <si>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</si>
  <si>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</si>
  <si>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</si>
  <si>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</si>
  <si>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</si>
  <si>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</si>
  <si>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</si>
  <si>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</si>
  <si>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</si>
  <si>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</si>
  <si>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</si>
  <si>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</si>
  <si>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</si>
  <si>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</si>
  <si>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</si>
  <si>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</si>
  <si>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</si>
  <si>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</si>
  <si>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</si>
  <si>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</si>
  <si>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</si>
  <si>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</si>
  <si>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</si>
  <si>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</si>
  <si>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</si>
  <si>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</si>
  <si>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</si>
  <si>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</si>
  <si>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</si>
  <si>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</si>
  <si>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</si>
  <si>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</si>
  <si>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</si>
  <si>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</si>
  <si>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</si>
  <si>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</si>
  <si>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</si>
  <si>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</si>
  <si>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</si>
  <si>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</si>
  <si>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</si>
  <si>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</si>
  <si>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</si>
  <si>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</si>
  <si>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</si>
  <si>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</si>
  <si>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</si>
  <si>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</si>
  <si>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</si>
  <si>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</si>
  <si>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</si>
  <si>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</si>
  <si>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</si>
  <si>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</si>
  <si>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</si>
  <si>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</si>
  <si>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</si>
  <si>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</si>
  <si>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</si>
  <si>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</si>
  <si>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</si>
  <si>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</si>
  <si>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</si>
  <si>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</si>
  <si>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</si>
  <si>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</si>
  <si>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</si>
  <si>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</si>
  <si>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</si>
  <si>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</si>
  <si>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</si>
  <si>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</si>
  <si>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</si>
  <si>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</si>
  <si>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</si>
  <si>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</si>
  <si>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</si>
  <si>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</si>
  <si>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</si>
  <si>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</si>
  <si>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</si>
  <si>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</si>
  <si>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</si>
  <si>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</si>
  <si>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</si>
  <si>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</si>
  <si>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</si>
  <si>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</si>
  <si>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</si>
  <si>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</si>
  <si>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</si>
  <si>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</si>
  <si>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</si>
  <si>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</si>
  <si>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</si>
  <si>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</si>
  <si>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</si>
  <si>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</si>
  <si>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</si>
  <si>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</si>
  <si>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</si>
  <si>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</si>
  <si>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</si>
  <si>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</si>
  <si>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</si>
  <si>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</si>
  <si>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</si>
  <si>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</si>
  <si>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</si>
  <si>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</si>
  <si>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</si>
  <si>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</si>
  <si>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</si>
  <si>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</si>
  <si>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</si>
  <si>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</si>
  <si>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</si>
  <si>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</si>
  <si>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</si>
  <si>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</si>
  <si>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</si>
  <si>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</si>
  <si>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</si>
  <si>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</si>
  <si>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</si>
  <si>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</si>
  <si>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</si>
  <si>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</si>
  <si>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</si>
  <si>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</si>
  <si>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</si>
  <si>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</si>
  <si>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</si>
  <si>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</si>
  <si>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</si>
  <si>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</si>
  <si>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</si>
  <si>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</si>
  <si>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</si>
  <si>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</si>
  <si>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</si>
  <si>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</si>
  <si>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</si>
  <si>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</si>
  <si>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</si>
  <si>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</si>
  <si>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</si>
  <si>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</si>
  <si>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</si>
  <si>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</si>
  <si>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</si>
  <si>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</si>
  <si>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</si>
  <si>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</si>
  <si>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</si>
  <si>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</si>
  <si>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</si>
  <si>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</si>
  <si>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</si>
  <si>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</si>
  <si>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</si>
  <si>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</si>
  <si>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</si>
  <si>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</si>
  <si>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</si>
  <si>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</si>
  <si>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</si>
  <si>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</si>
  <si>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</si>
  <si>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</si>
  <si>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</si>
  <si>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</si>
  <si>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</si>
  <si>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</si>
  <si>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</si>
  <si>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</si>
  <si>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</si>
  <si>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</si>
  <si>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</si>
  <si>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</si>
  <si>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</si>
  <si>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</si>
  <si>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</si>
  <si>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</si>
  <si>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</si>
  <si>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</si>
  <si>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</si>
  <si>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</si>
  <si>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</si>
  <si>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</si>
  <si>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</si>
  <si>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</si>
  <si>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</si>
  <si>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</si>
  <si>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</si>
  <si>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</si>
  <si>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</si>
  <si>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</si>
  <si>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</si>
  <si>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</si>
  <si>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</si>
  <si>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</si>
  <si>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</si>
  <si>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</si>
  <si>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</si>
  <si>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</si>
  <si>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</si>
  <si>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</si>
  <si>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</si>
  <si>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</si>
  <si>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</si>
  <si>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</si>
  <si>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</si>
  <si>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</si>
  <si>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</si>
  <si>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</si>
  <si>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</si>
  <si>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</si>
  <si>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</si>
  <si>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</si>
  <si>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</si>
  <si>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</si>
  <si>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</si>
  <si>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</si>
  <si>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</si>
  <si>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</si>
  <si>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</si>
  <si>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</si>
  <si>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</si>
  <si>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</si>
  <si>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</si>
  <si>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</si>
  <si>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</si>
  <si>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</si>
  <si>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</si>
  <si>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</si>
  <si>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</si>
  <si>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</si>
  <si>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</si>
  <si>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</si>
  <si>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</si>
  <si>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</si>
  <si>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</si>
  <si>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</si>
  <si>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</si>
  <si>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</si>
  <si>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</si>
  <si>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</si>
  <si>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</si>
  <si>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</si>
  <si>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</si>
  <si>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</si>
  <si>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</si>
  <si>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</si>
  <si>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</si>
  <si>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</si>
  <si>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</si>
  <si>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</si>
  <si>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</si>
  <si>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</si>
  <si>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</si>
  <si>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</si>
  <si>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</si>
  <si>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</si>
  <si>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</si>
  <si>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</si>
  <si>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</si>
  <si>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</si>
  <si>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</si>
  <si>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</si>
  <si>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</si>
  <si>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</si>
  <si>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</si>
  <si>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</si>
  <si>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</si>
  <si>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</si>
  <si>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</si>
  <si>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</si>
  <si>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</si>
  <si>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</si>
  <si>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</si>
  <si>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</si>
  <si>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</si>
  <si>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</si>
  <si>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</si>
  <si>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</si>
  <si>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</si>
  <si>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</si>
  <si>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</si>
  <si>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</si>
  <si>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</si>
  <si>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</si>
  <si>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</si>
  <si>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</si>
  <si>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</si>
  <si>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</si>
  <si>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</si>
  <si>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</si>
  <si>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</si>
  <si>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</si>
  <si>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</si>
  <si>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</si>
  <si>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</si>
  <si>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</si>
  <si>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</si>
  <si>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</si>
  <si>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</si>
  <si>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</si>
  <si>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</si>
  <si>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</si>
  <si>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</si>
  <si>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</si>
  <si>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</si>
  <si>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</si>
  <si>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</si>
  <si>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</si>
  <si>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</si>
  <si>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</si>
  <si>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</si>
  <si>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</si>
  <si>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</si>
  <si>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</si>
  <si>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</si>
  <si>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</si>
  <si>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</si>
  <si>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</si>
  <si>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</si>
  <si>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</si>
  <si>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</si>
  <si>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</si>
  <si>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</si>
  <si>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</si>
  <si>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</si>
  <si>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</si>
  <si>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</si>
  <si>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</si>
  <si>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</si>
  <si>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</si>
  <si>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</si>
  <si>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</si>
  <si>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</si>
  <si>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</si>
  <si>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</si>
  <si>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</si>
  <si>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</si>
  <si>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</si>
  <si>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</si>
  <si>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</si>
  <si>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</si>
  <si>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</si>
  <si>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</si>
  <si>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</si>
  <si>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</si>
  <si>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</si>
  <si>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</si>
  <si>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</si>
  <si>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</si>
  <si>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</si>
  <si>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</si>
  <si>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</si>
  <si>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</si>
  <si>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</si>
  <si>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</si>
  <si>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</si>
  <si>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</si>
  <si>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</si>
  <si>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</si>
  <si>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</si>
  <si>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</si>
  <si>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</si>
  <si>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</si>
  <si>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</si>
  <si>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</si>
  <si>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</si>
  <si>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</si>
  <si>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</si>
  <si>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</si>
  <si>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</si>
  <si>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</si>
  <si>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</si>
  <si>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</si>
  <si>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</si>
  <si>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</si>
  <si>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</si>
  <si>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</si>
  <si>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</si>
  <si>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</si>
  <si>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</si>
  <si>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</si>
  <si>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</si>
  <si>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</si>
  <si>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</si>
  <si>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</si>
  <si>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</si>
  <si>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</si>
  <si>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</si>
  <si>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</si>
  <si>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</si>
  <si>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</si>
  <si>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</si>
  <si>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</si>
  <si>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</si>
  <si>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</si>
  <si>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</si>
  <si>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</si>
  <si>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</si>
  <si>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</si>
  <si>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</si>
  <si>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</si>
  <si>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</si>
  <si>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</si>
  <si>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</si>
  <si>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</si>
  <si>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</si>
  <si>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</si>
  <si>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</si>
  <si>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</si>
  <si>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</si>
  <si>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</si>
  <si>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</si>
  <si>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</si>
  <si>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</si>
  <si>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</si>
  <si>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</si>
  <si>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</si>
  <si>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</si>
  <si>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</si>
  <si>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</si>
  <si>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</si>
  <si>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</si>
  <si>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</si>
  <si>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</si>
  <si>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</si>
  <si>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</si>
  <si>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</si>
  <si>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</si>
  <si>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</si>
  <si>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</si>
  <si>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</si>
  <si>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</si>
  <si>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</si>
  <si>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</si>
  <si>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</si>
  <si>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</si>
  <si>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</si>
  <si>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</si>
  <si>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</si>
  <si>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</si>
  <si>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</si>
  <si>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</si>
  <si>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</si>
  <si>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</si>
  <si>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</si>
  <si>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</si>
  <si>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</si>
  <si>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</si>
  <si>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</si>
  <si>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</si>
  <si>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</si>
  <si>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</si>
  <si>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</si>
  <si>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</si>
  <si>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</si>
  <si>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</si>
  <si>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</si>
  <si>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</si>
  <si>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</si>
  <si>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</si>
  <si>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</si>
  <si>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</si>
  <si>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</si>
  <si>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</si>
  <si>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</si>
  <si>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</si>
  <si>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</si>
  <si>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</si>
  <si>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</si>
  <si>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</si>
  <si>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</si>
  <si>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</si>
  <si>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</si>
  <si>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</si>
  <si>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</si>
  <si>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</si>
  <si>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</si>
  <si>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</si>
  <si>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</si>
  <si>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</si>
  <si>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</si>
  <si>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</si>
  <si>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</si>
  <si>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</si>
  <si>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</si>
  <si>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</si>
  <si>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</si>
  <si>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</si>
  <si>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</si>
  <si>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</si>
  <si>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</si>
  <si>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</si>
  <si>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</si>
  <si>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</si>
  <si>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</si>
  <si>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</si>
  <si>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</si>
  <si>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</si>
  <si>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</si>
  <si>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</si>
  <si>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</si>
  <si>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</si>
  <si>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</si>
  <si>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</si>
  <si>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</si>
  <si>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</si>
  <si>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</si>
  <si>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</si>
  <si>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</si>
  <si>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</si>
  <si>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</si>
  <si>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</si>
  <si>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</si>
  <si>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</si>
  <si>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</si>
  <si>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</si>
  <si>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</si>
  <si>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</si>
  <si>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</si>
  <si>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</si>
  <si>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</si>
  <si>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</si>
  <si>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</si>
  <si>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</si>
  <si>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</si>
  <si>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</si>
  <si>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</si>
  <si>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</si>
  <si>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</si>
  <si>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</si>
  <si>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</si>
  <si>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</si>
  <si>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</si>
  <si>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</si>
  <si>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</si>
  <si>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</si>
  <si>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</si>
  <si>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</si>
  <si>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</si>
  <si>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</si>
  <si>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</si>
  <si>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</si>
  <si>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</si>
  <si>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</si>
  <si>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</si>
  <si>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</si>
  <si>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</si>
  <si>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</si>
  <si>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</si>
  <si>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</si>
  <si>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</si>
  <si>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</si>
  <si>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</si>
  <si>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</si>
  <si>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</si>
  <si>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</si>
  <si>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</si>
  <si>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</si>
  <si>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</si>
  <si>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</si>
  <si>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</si>
  <si>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</si>
  <si>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</si>
  <si>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</si>
  <si>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</si>
  <si>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</si>
  <si>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</si>
  <si>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</si>
  <si>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</si>
  <si>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</si>
  <si>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</si>
  <si>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</si>
  <si>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</si>
  <si>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</si>
  <si>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</si>
  <si>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</si>
  <si>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</si>
  <si>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</si>
  <si>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</si>
  <si>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</si>
  <si>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</si>
  <si>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</si>
  <si>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</si>
  <si>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</si>
  <si>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</si>
  <si>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</si>
  <si>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</si>
  <si>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</si>
  <si>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</si>
  <si>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</si>
  <si>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</si>
  <si>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</si>
  <si>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</si>
  <si>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</si>
  <si>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</si>
  <si>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</si>
  <si>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</si>
  <si>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</si>
  <si>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</si>
  <si>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</si>
  <si>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</si>
  <si>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</si>
  <si>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</si>
  <si>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</si>
  <si>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</si>
  <si>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</si>
  <si>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</si>
  <si>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</si>
  <si>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</si>
  <si>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</si>
  <si>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</si>
  <si>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</si>
  <si>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</si>
  <si>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</si>
  <si>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</si>
  <si>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</si>
  <si>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</si>
  <si>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</si>
  <si>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</si>
  <si>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</si>
  <si>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</si>
  <si>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</si>
  <si>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</si>
  <si>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</si>
  <si>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</si>
  <si>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</si>
  <si>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</si>
  <si>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</si>
  <si>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</si>
  <si>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</si>
  <si>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</si>
  <si>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</si>
  <si>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</si>
  <si>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</si>
  <si>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</si>
  <si>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</si>
  <si>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</si>
  <si>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</si>
  <si>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</si>
  <si>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</si>
  <si>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</si>
  <si>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</si>
  <si>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</si>
  <si>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</si>
  <si>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</si>
  <si>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</si>
  <si>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</si>
  <si>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</si>
  <si>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</si>
  <si>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</si>
  <si>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</si>
  <si>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</si>
  <si>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</si>
  <si>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</si>
  <si>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</si>
  <si>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</si>
  <si>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</si>
  <si>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</si>
  <si>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</si>
  <si>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</si>
  <si>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</si>
  <si>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</si>
  <si>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</si>
  <si>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</si>
  <si>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</si>
  <si>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</si>
  <si>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</si>
  <si>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</si>
  <si>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</si>
  <si>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</si>
  <si>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</si>
  <si>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</si>
  <si>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</si>
  <si>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</si>
  <si>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</si>
  <si>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</si>
  <si>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</si>
  <si>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</si>
  <si>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</si>
  <si>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</si>
  <si>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</si>
  <si>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</si>
  <si>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</si>
  <si>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</si>
  <si>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</si>
  <si>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</si>
  <si>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</si>
  <si>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</si>
  <si>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</si>
  <si>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</si>
  <si>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</si>
  <si>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</si>
  <si>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</si>
  <si>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</si>
  <si>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</si>
  <si>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</si>
  <si>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</si>
  <si>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</si>
  <si>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</si>
  <si>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</si>
  <si>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</si>
  <si>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</si>
  <si>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</si>
  <si>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</si>
  <si>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</si>
  <si>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</si>
  <si>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</si>
  <si>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</si>
  <si>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</si>
  <si>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</si>
  <si>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</si>
  <si>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</si>
  <si>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</si>
  <si>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</si>
  <si>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</si>
  <si>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</si>
  <si>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</si>
  <si>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</si>
  <si>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</si>
  <si>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</si>
  <si>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</si>
  <si>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</si>
  <si>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</si>
  <si>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</si>
  <si>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</si>
  <si>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</si>
  <si>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</si>
  <si>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</si>
  <si>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</si>
  <si>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</si>
  <si>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</si>
  <si>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</si>
  <si>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</si>
  <si>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</si>
  <si>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</si>
  <si>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</si>
  <si>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</si>
  <si>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</si>
  <si>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</si>
  <si>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</si>
  <si>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</si>
  <si>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</si>
  <si>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</si>
  <si>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</si>
  <si>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</si>
  <si>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</si>
  <si>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</si>
  <si>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</si>
  <si>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</si>
  <si>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</si>
  <si>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</si>
  <si>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</si>
  <si>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</si>
  <si>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</si>
  <si>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</si>
  <si>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</si>
  <si>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</si>
  <si>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</si>
  <si>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</si>
  <si>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</si>
  <si>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</si>
  <si>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</si>
  <si>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</si>
  <si>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</si>
  <si>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</si>
  <si>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</si>
  <si>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</si>
  <si>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</si>
  <si>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</si>
  <si>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</si>
  <si>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</si>
  <si>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</si>
  <si>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</si>
  <si>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</si>
  <si>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</si>
  <si>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</si>
  <si>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</si>
  <si>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</si>
  <si>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</si>
  <si>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</si>
  <si>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</si>
  <si>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</si>
  <si>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</si>
  <si>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</si>
  <si>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</si>
  <si>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</si>
  <si>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</si>
  <si>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</si>
  <si>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</si>
  <si>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</si>
  <si>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</si>
  <si>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</si>
  <si>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</si>
  <si>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</si>
  <si>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</si>
  <si>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</si>
  <si>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</si>
  <si>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</si>
  <si>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</si>
  <si>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</si>
  <si>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</si>
  <si>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</si>
  <si>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</si>
  <si>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</si>
  <si>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</si>
  <si>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</si>
  <si>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</si>
  <si>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</si>
  <si>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</si>
  <si>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</si>
  <si>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</si>
  <si>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</si>
  <si>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</si>
  <si>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</si>
  <si>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</si>
  <si>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</si>
  <si>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</si>
  <si>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</si>
  <si>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</si>
  <si>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</si>
  <si>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</si>
  <si>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</si>
  <si>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</si>
  <si>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</si>
  <si>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</si>
  <si>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</si>
  <si>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</si>
  <si>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</si>
  <si>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</si>
  <si>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</si>
  <si>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</si>
  <si>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</si>
  <si>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</si>
  <si>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</si>
  <si>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</si>
  <si>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</si>
  <si>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</si>
  <si>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</si>
  <si>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</si>
  <si>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</si>
  <si>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</si>
  <si>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</si>
  <si>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</si>
  <si>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</si>
  <si>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</si>
  <si>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</si>
  <si>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</si>
  <si>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</si>
  <si>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</si>
  <si>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</si>
  <si>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</si>
  <si>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</si>
  <si>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</si>
  <si>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</si>
  <si>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</si>
  <si>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</si>
  <si>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</si>
  <si>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</si>
  <si>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</si>
  <si>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</si>
  <si>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</si>
  <si>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</si>
  <si>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</si>
  <si>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</si>
  <si>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</si>
  <si>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</si>
  <si>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</si>
  <si>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</si>
  <si>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</si>
  <si>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</si>
  <si>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</si>
  <si>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</si>
  <si>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</si>
  <si>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</si>
  <si>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</si>
  <si>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</si>
  <si>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</si>
  <si>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</si>
  <si>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</si>
  <si>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</si>
  <si>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</si>
  <si>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</si>
  <si>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</si>
  <si>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</si>
  <si>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</si>
  <si>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</si>
  <si>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</si>
  <si>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</si>
  <si>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</si>
  <si>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</si>
  <si>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</si>
  <si>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</si>
  <si>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</si>
  <si>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</si>
  <si>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</si>
  <si>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</si>
  <si>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</si>
  <si>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</si>
  <si>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</si>
  <si>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</si>
  <si>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</si>
  <si>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</si>
  <si>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</si>
  <si>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</si>
  <si>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</si>
  <si>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</si>
  <si>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</si>
  <si>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</si>
  <si>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</si>
  <si>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</si>
  <si>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</si>
  <si>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</si>
  <si>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</si>
  <si>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</si>
  <si>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</si>
  <si>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</si>
  <si>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</si>
  <si>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</si>
  <si>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</si>
  <si>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</si>
  <si>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</si>
  <si>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</si>
  <si>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</si>
  <si>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</si>
  <si>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</si>
  <si>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</si>
  <si>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</si>
  <si>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</si>
  <si>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</si>
  <si>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</si>
  <si>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</si>
  <si>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</si>
  <si>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</si>
  <si>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</si>
  <si>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</si>
  <si>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</si>
  <si>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</si>
  <si>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</si>
  <si>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</si>
  <si>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</si>
  <si>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</si>
  <si>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</si>
  <si>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</si>
  <si>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</si>
  <si>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</si>
  <si>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</si>
  <si>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</si>
  <si>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</si>
  <si>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</si>
  <si>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</si>
  <si>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</si>
  <si>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</si>
  <si>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</si>
  <si>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</si>
  <si>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</si>
  <si>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</si>
  <si>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</si>
  <si>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</si>
  <si>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</si>
  <si>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</si>
  <si>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</si>
  <si>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</si>
  <si>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</si>
  <si>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</si>
  <si>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</si>
  <si>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</si>
  <si>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</si>
  <si>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</si>
  <si>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</si>
  <si>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</si>
  <si>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</si>
  <si>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</si>
  <si>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</si>
  <si>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</si>
  <si>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</si>
  <si>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</si>
  <si>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</si>
  <si>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</si>
  <si>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</si>
  <si>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</si>
  <si>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</si>
  <si>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</si>
  <si>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</si>
  <si>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</si>
  <si>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</si>
  <si>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</si>
  <si>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</si>
  <si>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</si>
  <si>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</si>
  <si>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</si>
  <si>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</si>
  <si>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</si>
  <si>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</si>
  <si>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</si>
  <si>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</si>
  <si>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</si>
  <si>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</si>
  <si>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</si>
  <si>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</si>
  <si>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</si>
  <si>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</si>
  <si>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</si>
  <si>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</si>
  <si>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</si>
  <si>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</si>
  <si>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</si>
  <si>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</si>
  <si>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</si>
  <si>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</si>
  <si>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</si>
  <si>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</si>
  <si>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</si>
  <si>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</si>
  <si>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</si>
  <si>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</si>
  <si>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</si>
  <si>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</si>
  <si>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</si>
  <si>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</si>
  <si>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</si>
  <si>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</si>
  <si>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</si>
  <si>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</si>
  <si>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</si>
  <si>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</si>
  <si>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</si>
  <si>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</si>
  <si>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</si>
  <si>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</si>
  <si>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</si>
  <si>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</si>
  <si>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</si>
  <si>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</si>
  <si>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</si>
  <si>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</si>
  <si>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</si>
  <si>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</si>
  <si>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</si>
  <si>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</si>
  <si>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</si>
  <si>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</si>
  <si>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</si>
  <si>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</si>
  <si>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</si>
  <si>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</si>
  <si>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</si>
  <si>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</si>
  <si>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</si>
  <si>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</si>
  <si>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</si>
  <si>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</si>
  <si>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</si>
  <si>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</si>
  <si>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</si>
  <si>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</si>
  <si>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</si>
  <si>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</si>
  <si>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</si>
  <si>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</si>
  <si>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</si>
  <si>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</si>
  <si>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</si>
  <si>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</si>
  <si>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</si>
  <si>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</si>
  <si>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</si>
  <si>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</si>
  <si>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</si>
  <si>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</si>
  <si>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</si>
  <si>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</si>
  <si>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</si>
  <si>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</si>
  <si>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</si>
  <si>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</si>
  <si>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</si>
  <si>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</si>
  <si>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</si>
  <si>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</si>
  <si>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</si>
  <si>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</si>
  <si>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</si>
  <si>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</si>
  <si>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</si>
  <si>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</si>
  <si>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</si>
  <si>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</si>
  <si>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</si>
  <si>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</si>
  <si>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</si>
  <si>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</si>
  <si>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</si>
  <si>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</si>
  <si>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</si>
  <si>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</si>
  <si>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</si>
  <si>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</si>
  <si>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</si>
  <si>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</si>
  <si>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</si>
  <si>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</si>
  <si>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</si>
  <si>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</si>
  <si>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</si>
  <si>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</si>
  <si>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</si>
  <si>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</si>
  <si>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</si>
  <si>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</si>
  <si>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</si>
  <si>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</si>
  <si>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</si>
  <si>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</si>
  <si>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</si>
  <si>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</si>
  <si>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</si>
  <si>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</si>
  <si>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</si>
  <si>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</si>
  <si>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</si>
  <si>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</si>
  <si>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</si>
  <si>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</si>
  <si>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</si>
  <si>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PCM-20251011-00000617</t>
  </si>
  <si>
    <t xml:space="preserve">2025-10-11 08:28:25
</t>
  </si>
  <si>
    <t xml:space="preserve">35 KM </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</si>
  <si>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</si>
  <si>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</si>
  <si>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</si>
  <si>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</si>
  <si>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</si>
  <si>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</si>
  <si>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PCM-20251011-00000555</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</si>
  <si>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</si>
  <si>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</si>
  <si>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</si>
  <si>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</si>
  <si>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</si>
  <si>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PCM-20251011-00000593</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</si>
  <si>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</si>
  <si>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</si>
  <si>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</si>
  <si>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</si>
  <si>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</si>
  <si>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</si>
  <si>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</si>
  <si>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</si>
  <si>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</si>
  <si>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PCM-20251011-00000511</t>
  </si>
  <si>
    <t xml:space="preserve">ETA 100 MIN </t>
  </si>
  <si>
    <t>PCM-20251011-00000527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</si>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</sst>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2" fillId="9" borderId="9"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278.40682777777693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0.89749907407531282</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0.29470972222043201</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4.1063888886128552E-2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45941.355253703703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45941.355253703703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45941.355253703703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45941.355253703703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45941.355253703703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45941.355253703703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45941.355253703703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45941.355253703703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45941.355253703703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45941.355253703703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45941.355253703703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45941.355253703703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45941.355253703703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45941.355253703703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45941.355253703703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45941.355253703703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45941.355253703703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45941.355253703703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45941.355253703703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45941.355253703703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45941.355253703703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45941.355253703703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45941.355253703703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45941.355253703703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45941.355253703703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45941.355253703703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45941.355253703703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45941.355253703703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45941.355253703703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45941.355253703703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45941.355253703703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45941.355253703703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45941.355253703703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45941.355253703703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45941.355253703703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45941.355253703703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45941.355253703703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45941.355253703703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45941.355253703703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45941.355253703703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45941.355253703703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45941.355253703703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45941.355253703703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45941.355253703703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45941.355253703703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45941.355253703703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45941.355253703703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36D0858E-12B7-4328-9C86-5F39EC6DF93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134.62817037037166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116.35541574074159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67" t="s">
        <v>39058</v>
      </c>
      <c r="B6" s="18" t="str">
        <f>IFERROR(VLOOKUP(D6,DB!A:K,11,0),"")</f>
        <v>R2</v>
      </c>
      <c r="C6" s="18">
        <v>2</v>
      </c>
      <c r="D6" s="18" t="s">
        <v>12691</v>
      </c>
      <c r="E6" s="120" t="s">
        <v>38964</v>
      </c>
      <c r="F6" s="168" t="s">
        <v>39059</v>
      </c>
      <c r="G6" s="122" t="str">
        <f ca="1">IFERROR(NOW()-F6,"-")</f>
        <v>-</v>
      </c>
      <c r="H6" s="121">
        <v>45941.346354166664</v>
      </c>
      <c r="I6" s="18" t="str">
        <f>IFERROR(VLOOKUP(D6,DB!A:F,6,0),"")</f>
        <v>SCECO</v>
      </c>
      <c r="J6" s="18" t="str">
        <f>IFERROR(VLOOKUP(D6,DB!A:G,7,0),"")</f>
        <v>Vandalized+Vandalized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45941.355253703703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45941.355253703703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45941.355253703703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45941.355253703703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45941.355253703703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45941.355253703703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45941.355253703703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45941.355253703703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45941.355253703703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45941.355253703703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45941.355253703703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45941.355253703703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45941.355253703703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45941.355253703703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45941.355253703703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45941.355253703703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45941.355253703703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45941.355253703703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45941.355253703703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45941.355253703703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45941.355253703703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45941.355253703703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45941.355253703703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45941.355253703703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45941.355253703703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45941.355253703703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45941.355253703703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45941.355253703703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45941.355253703703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45941.355253703703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45941.355253703703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45941.355253703703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45941.355253703703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45941.355253703703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45941.355253703703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45941.355253703703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45941.355253703703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45941.355253703703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45941.355253703703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45941.355253703703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45941.355253703703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45941.355253703703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45941.355253703703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45941.355253703703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45941.355253703703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45941.355253703703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45941.355253703703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45941.355253703703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45941.355253703703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45941.355253703703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45941.355253703703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45941.355253703703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45941.355253703703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45941.355253703703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45941.355253703703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45941.355253703703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45941.355253703703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45941.355253703703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45941.355253703703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45941.355253703703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45941.355253703703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45941.355253703703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45941.355253703703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45941.355253703703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45941.355253703703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45941.355253703703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45941.355253703703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45941.355253703703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45941.355253703703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45941.355253703703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45941.355253703703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45941.355253703703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45941.355253703703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45941.355253703703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45941.355253703703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45941.355253703703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45941.355253703703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45941.355253703703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45941.355253703703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45941.355253703703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45941.355253703703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45941.355253703703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45941.355253703703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45941.355253703703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45941.355253703703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45941.355253703703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45941.355253703703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45941.355253703703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45941.355253703703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45941.355253703703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45941.355253703703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45941.355253703703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45941.355253703703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45941.355253703703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45941.355253703703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45941.355253703703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45941.355253703703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45941.355253703703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45941.355253703703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45941.355253703703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45941.355253703703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45941.355253703703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45941.355253703703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45941.355253703703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45941.355253703703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45941.355253703703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45941.355253703703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45941.355253703703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45941.355253703703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45941.355253703703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45941.355253703703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45941.355253703703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45941.355253703703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45941.355253703703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45941.355253703703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45941.355253703703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45941.355253703703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45941.355253703703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45941.355253703703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45941.355253703703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45941.355253703703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45941.355253703703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45941.355253703703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45941.355253703703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45941.355253703703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45941.355253703703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45941.355253703703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45941.355253703703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45941.355253703703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45941.355253703703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45941.355253703703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45941.355253703703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45941.355253703703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45941.355253703703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45941.355253703703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45941.355253703703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45941.355253703703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45941.355253703703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45941.355253703703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45941.355253703703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45941.355253703703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45941.355253703703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45941.355253703703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45941.355253703703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45941.355253703703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45941.355253703703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45941.355253703703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45941.355253703703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45941.355253703703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45941.355253703703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45941.355253703703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45941.355253703703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45941.355253703703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45941.355253703703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45941.355253703703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45941.355253703703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45941.355253703703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45941.355253703703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45941.355253703703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45941.355253703703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45941.355253703703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45941.355253703703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45941.355253703703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45941.355253703703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45941.355253703703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45941.355253703703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45941.355253703703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45941.355253703703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45941.355253703703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45941.355253703703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45941.355253703703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45941.355253703703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45941.355253703703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45941.355253703703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45941.355253703703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45941.355253703703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45941.355253703703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45941.355253703703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45941.355253703703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45941.355253703703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45941.355253703703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45941.355253703703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45941.355253703703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45941.355253703703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45941.355253703703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45941.355253703703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45941.355253703703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45941.355253703703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45941.355253703703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45941.355253703703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45941.355253703703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45941.355253703703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45941.355253703703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45941.355253703703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45941.355253703703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45941.355253703703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45941.355253703703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45941.355253703703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45941.355253703703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45941.355253703703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45941.355253703703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45941.355253703703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45941.355253703703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45941.355253703703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45941.355253703703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45941.355253703703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45941.355253703703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45941.355253703703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45941.355253703703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45941.355253703703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45941.355253703703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45941.355253703703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45941.355253703703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45941.355253703703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45941.355253703703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45941.355253703703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45941.355253703703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45941.355253703703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45941.355253703703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45941.355253703703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45941.355253703703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45941.355253703703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45941.355253703703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45941.355253703703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45941.355253703703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45941.355253703703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45941.355253703703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45941.355253703703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45941.355253703703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45941.355253703703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45941.355253703703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45941.355253703703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45941.355253703703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45941.355253703703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45941.355253703703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45941.355253703703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45941.355253703703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45941.355253703703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45941.355253703703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45941.355253703703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45941.355253703703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45941.355253703703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45941.355253703703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45941.355253703703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45941.355253703703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45941.355253703703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45941.355253703703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45941.355253703703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45941.355253703703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45941.355253703703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45941.355253703703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45941.355253703703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45941.355253703703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45941.355253703703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45941.355253703703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45941.355253703703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45941.355253703703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45941.355253703703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45941.355253703703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45941.355253703703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45941.355253703703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45941.355253703703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45941.355253703703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45941.355253703703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45941.355253703703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45941.355253703703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45941.355253703703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45941.355253703703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45941.355253703703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45941.355253703703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45941.355253703703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45941.355253703703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45941.355253703703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45941.355253703703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45941.355253703703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45941.355253703703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45941.355253703703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45941.355253703703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45941.355253703703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45941.355253703703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45941.355253703703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45941.355253703703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45941.355253703703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45941.355253703703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45941.355253703703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45941.355253703703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45941.355253703703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45941.355253703703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45941.355253703703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45941.355253703703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45941.355253703703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45941.355253703703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45941.355253703703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45941.355253703703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45941.355253703703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45941.355253703703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45941.355253703703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45941.355253703703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45941.355253703703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45941.355253703703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45941.355253703703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45941.355253703703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45941.355253703703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45941.355253703703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45941.355253703703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45941.355253703703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45941.355253703703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45941.355253703703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45941.355253703703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45941.355253703703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45941.355253703703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45941.355253703703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45941.355253703703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45941.355253703703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45941.355253703703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45941.355253703703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45941.355253703703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45941.355253703703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45941.355253703703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45941.355253703703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45941.355253703703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45941.355253703703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45941.355253703703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45941.355253703703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45941.355253703703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45941.355253703703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45941.355253703703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45941.355253703703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45941.355253703703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45941.355253703703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45941.355253703703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45941.355253703703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45941.355253703703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45941.355253703703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45941.355253703703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45941.355253703703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45941.355253703703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45941.355253703703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45941.355253703703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45941.355253703703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45941.355253703703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45941.355253703703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45941.355253703703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45941.355253703703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45941.355253703703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45941.355253703703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45941.355253703703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45941.355253703703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45941.355253703703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45941.355253703703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45941.355253703703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45941.355253703703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45941.355253703703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45941.355253703703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45941.355253703703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45941.355253703703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45941.355253703703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45941.355253703703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45941.355253703703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45941.355253703703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45941.355253703703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45941.355253703703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45941.355253703703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45941.355253703703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45941.355253703703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45941.355253703703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45941.355253703703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45941.355253703703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45941.355253703703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45941.355253703703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45941.355253703703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45941.355253703703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45941.355253703703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45941.355253703703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45941.355253703703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45941.355253703703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45941.355253703703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45941.355253703703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45941.355253703703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45941.355253703703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45941.355253703703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45941.355253703703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45941.355253703703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45941.355253703703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45941.355253703703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45941.355253703703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45941.355253703703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45941.355253703703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45941.355253703703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45941.355253703703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45941.355253703703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45941.355253703703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45941.355253703703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45941.355253703703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45941.355253703703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45941.355253703703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45941.355253703703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45941.355253703703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45941.355253703703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45941.355253703703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45941.355253703703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45941.355253703703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45941.355253703703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45941.355253703703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45941.355253703703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45941.355253703703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45941.355253703703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45941.355253703703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45941.355253703703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45941.355253703703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45941.355253703703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45941.355253703703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45941.355253703703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45941.355253703703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45941.355253703703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45941.355253703703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45941.355253703703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45941.355253703703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45941.355253703703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45941.355253703703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45941.355253703703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45941.355253703703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45941.355253703703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45941.355253703703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45941.355253703703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45941.355253703703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45941.355253703703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45941.355253703703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45941.355253703703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45941.355253703703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45941.355253703703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45941.355253703703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45941.355253703703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45941.355253703703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45941.355253703703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45941.355253703703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45941.355253703703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45941.355253703703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45941.355253703703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45941.355253703703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45941.355253703703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45941.355253703703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45941.355253703703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45941.355253703703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45941.355253703703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45941.355253703703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45941.355253703703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45941.355253703703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45941.355253703703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45941.355253703703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45941.355253703703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45941.355253703703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45941.355253703703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45941.355253703703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45941.355253703703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45941.355253703703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45941.355253703703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45941.355253703703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45941.355253703703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45941.355253703703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45941.355253703703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45941.355253703703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45941.355253703703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45941.355253703703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45941.355253703703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45941.355253703703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45941.355253703703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45941.355253703703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45941.355253703703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45941.355253703703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45941.355253703703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45941.355253703703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45941.355253703703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45941.355253703703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45941.355253703703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45941.355253703703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45941.355253703703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45941.355253703703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45941.355253703703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45941.355253703703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45941.355253703703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45941.355253703703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45941.355253703703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45941.355253703703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45941.355253703703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45941.355253703703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45941.355253703703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45941.355253703703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45941.355253703703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45941.355253703703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45941.355253703703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45941.355253703703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45941.355253703703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45941.355253703703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45941.355253703703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45941.355253703703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45941.355253703703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45941.355253703703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45941.355253703703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45941.355253703703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45941.355253703703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45941.355253703703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45941.355253703703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45941.355253703703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45941.355253703703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45941.355253703703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45941.355253703703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45941.355253703703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45941.355253703703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45941.355253703703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45941.355253703703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45941.355253703703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45941.355253703703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45941.355253703703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45941.355253703703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45941.355253703703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45941.355253703703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45941.355253703703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45941.355253703703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45941.355253703703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45941.355253703703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45941.355253703703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45941.355253703703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45941.355253703703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45941.355253703703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45941.355253703703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45941.355253703703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45941.355253703703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45941.355253703703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45941.355253703703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45941.355253703703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45941.355253703703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45941.355253703703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45941.355253703703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45941.355253703703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45941.355253703703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45941.355253703703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45941.355253703703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45941.355253703703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45941.355253703703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45941.355253703703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45941.355253703703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45941.355253703703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45941.355253703703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45941.355253703703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45941.355253703703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45941.355253703703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45941.355253703703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45941.355253703703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45941.355253703703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45941.355253703703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45941.355253703703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45941.355253703703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45941.355253703703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45941.355253703703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45941.355253703703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45941.355253703703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45941.355253703703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45941.355253703703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45941.355253703703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45941.355253703703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45941.355253703703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45941.355253703703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45941.355253703703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45941.355253703703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45941.355253703703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45941.355253703703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45941.355253703703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45941.355253703703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45941.355253703703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45941.355253703703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45941.355253703703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45941.355253703703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45941.355253703703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45941.355253703703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45941.355253703703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45941.355253703703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45941.355253703703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45941.355253703703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45941.355253703703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45941.355253703703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45941.355253703703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45941.355253703703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45941.355253703703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45941.355253703703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45941.355253703703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45941.355253703703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45941.355253703703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45941.355253703703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45941.355253703703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45941.355253703703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45941.355253703703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45941.355253703703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45941.355253703703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45941.355253703703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45941.355253703703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45941.355253703703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45941.355253703703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45941.355253703703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45941.355253703703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45941.355253703703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45941.355253703703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45941.355253703703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45941.355253703703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45941.355253703703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45941.355253703703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45941.355253703703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45941.355253703703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45941.355253703703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45941.355253703703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45941.355253703703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45941.355253703703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45941.355253703703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45941.355253703703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45941.355253703703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45941.355253703703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45941.355253703703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45941.355253703703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45941.355253703703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45941.355253703703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45941.355253703703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45941.355253703703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45941.355253703703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45941.355253703703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45941.355253703703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45941.355253703703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45941.355253703703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45941.355253703703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45941.355253703703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45941.355253703703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45941.355253703703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45941.355253703703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45941.355253703703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45941.355253703703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45941.355253703703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45941.355253703703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45941.355253703703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45941.355253703703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45941.355253703703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45941.355253703703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45941.355253703703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45941.355253703703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45941.355253703703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45941.355253703703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45941.355253703703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45941.355253703703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45941.355253703703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45941.355253703703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45941.355253703703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45941.355253703703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45941.355253703703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45941.355253703703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45941.355253703703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45941.355253703703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45941.355253703703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45941.355253703703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45941.355253703703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45941.355253703703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45941.355253703703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45941.355253703703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45941.355253703703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45941.355253703703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45941.355253703703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45941.355253703703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45941.355253703703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45941.355253703703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45941.355253703703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45941.355253703703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45941.355253703703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45941.355253703703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45941.355253703703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45941.355253703703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45941.355253703703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45941.355253703703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45941.355253703703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45941.355253703703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45941.355253703703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45941.355253703703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45941.355253703703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45941.355253703703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45941.355253703703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45941.355253703703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45941.355253703703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45941.355253703703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45941.355253703703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45941.355253703703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45941.355253703703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45941.355253703703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45941.355253703703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45941.355253703703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45941.355253703703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45941.355253703703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45941.355253703703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45941.355253703703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45941.355253703703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45941.355253703703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45941.355253703703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45941.355253703703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45941.355253703703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45941.355253703703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45941.355253703703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45941.355253703703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45941.355253703703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45941.355253703703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45941.355253703703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45941.355253703703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45941.355253703703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45941.355253703703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45941.355253703703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45941.355253703703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45941.355253703703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45941.355253703703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45941.355253703703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45941.355253703703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45941.355253703703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45941.355253703703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45941.355253703703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45941.355253703703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45941.355253703703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45941.355253703703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45941.355253703703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45941.355253703703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45941.355253703703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45941.355253703703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45941.355253703703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45941.355253703703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45941.355253703703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45941.355253703703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45941.355253703703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45941.355253703703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45941.355253703703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45941.355253703703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45941.355253703703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45941.355253703703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45941.355253703703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45941.355253703703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45941.355253703703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45941.355253703703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45941.355253703703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45941.355253703703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45941.355253703703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45941.355253703703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45941.355253703703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45941.355253703703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45941.355253703703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45941.355253703703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45941.355253703703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45941.355253703703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45941.355253703703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45941.355253703703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45941.355253703703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45941.355253703703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45941.355253703703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45941.355253703703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45941.355253703703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45941.355253703703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45941.355253703703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45941.355253703703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45941.355253703703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45941.355253703703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45941.355253703703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45941.355253703703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45941.355253703703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45941.355253703703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45941.355253703703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45941.355253703703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45941.355253703703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45941.355253703703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45941.355253703703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45941.355253703703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45941.355253703703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45941.355253703703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45941.355253703703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45941.355253703703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45941.355253703703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45941.355253703703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45941.355253703703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45941.355253703703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45941.355253703703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45941.355253703703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45941.355253703703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45941.355253703703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45941.355253703703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45941.355253703703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45941.355253703703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45941.355253703703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45941.355253703703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45941.355253703703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45941.355253703703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45941.355253703703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45941.355253703703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45941.355253703703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45941.355253703703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45941.355253703703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45941.355253703703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45941.355253703703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45941.355253703703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45941.355253703703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45941.355253703703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45941.355253703703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45941.355253703703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45941.355253703703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45941.355253703703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45941.355253703703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45941.355253703703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45941.355253703703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45941.355253703703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45941.355253703703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45941.355253703703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45941.355253703703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45941.355253703703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45941.355253703703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45941.355253703703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45941.355253703703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45941.355253703703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45941.355253703703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45941.355253703703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45941.355253703703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45941.355253703703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45941.355253703703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45941.355253703703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45941.355253703703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45941.355253703703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45941.355253703703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45941.355253703703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45941.355253703703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45941.355253703703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45941.355253703703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45941.355253703703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45941.355253703703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45941.355253703703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45941.355253703703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45941.355253703703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45941.355253703703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45941.355253703703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45941.355253703703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45941.355253703703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45941.355253703703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45941.355253703703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45941.355253703703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45941.355253703703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45941.355253703703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45941.355253703703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45941.355253703703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45941.355253703703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45941.355253703703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45941.355253703703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45941.355253703703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45941.355253703703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45941.355253703703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45941.355253703703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45941.355253703703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45941.355253703703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45941.355253703703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45941.355253703703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45941.355253703703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45941.355253703703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45941.355253703703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45941.355253703703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45941.355253703703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45941.355253703703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45941.355253703703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45941.355253703703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45941.355253703703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45941.355253703703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45941.355253703703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45941.355253703703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45941.355253703703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45941.355253703703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45941.355253703703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45941.355253703703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45941.355253703703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45941.355253703703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45941.355253703703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45941.355253703703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45941.355253703703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45941.355253703703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45941.355253703703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45941.355253703703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45941.355253703703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45941.355253703703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45941.355253703703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45941.355253703703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45941.355253703703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45941.355253703703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45941.355253703703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45941.355253703703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45941.355253703703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45941.355253703703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45941.355253703703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45941.355253703703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45941.355253703703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45941.355253703703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45941.355253703703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45941.355253703703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45941.355253703703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45941.355253703703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45941.355253703703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45941.355253703703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45941.355253703703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45941.355253703703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45941.355253703703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45941.355253703703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45941.355253703703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45941.355253703703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45941.355253703703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45941.355253703703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45941.355253703703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45941.355253703703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45941.355253703703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45941.355253703703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45941.355253703703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45941.355253703703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45941.355253703703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45941.355253703703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45941.355253703703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45941.355253703703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45941.355253703703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45941.355253703703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45941.355253703703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45941.355253703703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45941.355253703703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45941.355253703703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45941.355253703703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45941.355253703703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45941.355253703703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45941.355253703703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45941.355253703703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45941.355253703703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45941.355253703703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45941.355253703703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45941.355253703703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45941.355253703703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45941.355253703703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45941.355253703703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45941.355253703703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45941.355253703703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45941.355253703703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45941.355253703703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45941.355253703703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45941.355253703703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45941.355253703703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45941.355253703703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45941.355253703703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45941.355253703703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45941.355253703703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45941.355253703703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45941.355253703703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45941.355253703703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45941.355253703703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45941.355253703703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45941.355253703703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45941.355253703703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45941.355253703703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45941.355253703703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45941.355253703703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45941.355253703703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45941.355253703703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45941.355253703703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45941.355253703703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45941.355253703703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45941.355253703703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45941.355253703703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45941.355253703703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45941.355253703703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45941.355253703703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45941.355253703703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45941.355253703703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45941.355253703703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45941.355253703703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45941.355253703703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45941.355253703703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45941.355253703703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45941.355253703703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45941.355253703703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45941.355253703703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45941.355253703703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45941.355253703703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45941.355253703703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45941.355253703703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45941.355253703703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45941.355253703703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45941.355253703703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45941.355253703703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45941.355253703703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45941.355253703703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45941.355253703703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45941.355253703703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45941.355253703703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45941.355253703703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45941.355253703703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45941.355253703703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45941.355253703703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45941.355253703703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45941.355253703703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45941.355253703703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45941.355253703703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45941.355253703703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45941.355253703703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45941.355253703703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45941.355253703703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45941.355253703703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45941.355253703703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45941.355253703703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45941.355253703703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45941.355253703703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45941.355253703703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45941.355253703703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45941.355253703703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45941.355253703703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45941.355253703703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45941.355253703703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45941.355253703703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45941.355253703703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45941.355253703703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45941.355253703703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45941.355253703703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45941.355253703703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45941.355253703703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45941.355253703703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45941.355253703703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45941.355253703703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45941.355253703703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45941.355253703703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45941.355253703703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45941.355253703703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45941.355253703703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45941.355253703703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45941.355253703703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45941.355253703703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45941.355253703703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45941.355253703703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45941.355253703703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45941.355253703703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45941.355253703703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45941.355253703703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45941.355253703703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45941.355253703703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45941.355253703703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45941.355253703703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45941.355253703703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45941.355253703703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45941.355253703703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45941.355253703703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45941.355253703703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45941.355253703703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45941.355253703703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45941.355253703703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45941.355253703703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45941.355253703703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45941.355253703703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45941.355253703703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45941.355253703703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45941.355253703703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45941.355253703703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45941.355253703703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45941.355253703703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45941.355253703703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45941.355253703703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45941.355253703703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45941.355253703703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45941.355253703703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45941.355253703703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45941.355253703703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45941.355253703703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45941.355253703703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45941.355253703703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45941.355253703703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45941.355253703703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45941.355253703703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45941.355253703703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45941.355253703703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45941.355253703703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45941.355253703703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45941.355253703703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45941.355253703703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45941.355253703703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45941.355253703703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45941.355253703703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45941.355253703703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45941.355253703703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45941.355253703703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45941.355253703703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45941.355253703703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45941.355253703703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45941.355253703703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45941.355253703703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45941.355253703703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45941.355253703703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45941.355253703703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45941.355253703703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45941.355253703703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45941.355253703703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45941.355253703703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45941.355253703703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45941.355253703703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45941.355253703703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45941.355253703703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45941.355253703703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45941.355253703703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45941.355253703703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45941.355253703703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45941.355253703703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45941.355253703703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45941.355253703703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45941.355253703703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45941.355253703703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45941.355253703703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45941.355253703703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45941.355253703703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45941.355253703703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45941.355253703703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45941.355253703703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45941.355253703703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45941.355253703703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45941.355253703703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45941.355253703703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45941.355253703703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45941.355253703703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45941.355253703703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45941.355253703703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45941.355253703703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45941.355253703703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45941.355253703703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45941.355253703703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45941.355253703703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45941.355253703703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45941.355253703703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45941.355253703703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45941.355253703703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45941.355253703703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45941.355253703703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45941.355253703703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45941.355253703703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45941.355253703703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45941.355253703703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45941.355253703703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45941.355253703703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45941.355253703703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45941.355253703703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45941.355253703703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45941.355253703703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45941.355253703703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45941.355253703703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45941.355253703703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45941.355253703703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45941.355253703703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45941.355253703703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45941.355253703703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45941.355253703703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45941.355253703703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45941.355253703703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45941.355253703703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45941.355253703703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45941.355253703703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45941.355253703703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45941.355253703703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45941.355253703703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45941.355253703703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45941.355253703703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45941.355253703703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45941.355253703703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45941.355253703703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45941.355253703703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45941.355253703703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45941.355253703703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45941.355253703703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45941.355253703703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45941.355253703703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45941.355253703703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45941.355253703703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45941.355253703703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45941.355253703703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45941.355253703703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45941.355253703703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45941.355253703703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45941.355253703703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45941.355253703703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45941.355253703703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45941.355253703703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45941.355253703703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45941.355253703703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45941.355253703703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45941.355253703703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45941.355253703703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45941.355253703703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45941.355253703703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45941.355253703703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45941.355253703703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45941.355253703703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45941.355253703703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45941.355253703703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45941.355253703703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45941.355253703703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45941.355253703703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45941.355253703703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45941.355253703703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45941.355253703703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45941.355253703703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45941.355253703703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45941.355253703703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45941.355253703703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45941.355253703703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45941.355253703703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45941.355253703703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45941.355253703703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45941.355253703703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45941.355253703703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45941.355253703703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45941.355253703703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45941.355253703703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45941.355253703703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45941.355253703703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45941.355253703703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45941.355253703703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45941.355253703703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45941.355253703703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45941.355253703703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45941.355253703703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45941.355253703703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45941.355253703703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45941.355253703703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45941.355253703703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45941.355253703703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45941.355253703703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45941.355253703703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45941.355253703703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45941.355253703703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45941.355253703703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45941.355253703703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45941.355253703703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45941.355253703703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45941.355253703703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45941.355253703703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45941.355253703703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45941.355253703703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45941.355253703703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45941.355253703703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45941.355253703703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45941.355253703703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45941.355253703703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45941.355253703703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45941.355253703703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45941.355253703703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45941.355253703703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45941.355253703703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45941.355253703703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45941.355253703703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45941.355253703703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45941.355253703703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45941.355253703703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45941.355253703703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45941.355253703703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45941.355253703703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45941.355253703703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45941.355253703703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45941.355253703703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45941.355253703703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45941.355253703703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45941.355253703703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45941.355253703703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45941.355253703703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45941.355253703703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45941.355253703703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45941.355253703703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45941.355253703703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45941.355253703703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45941.355253703703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45941.355253703703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45941.355253703703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45941.355253703703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45941.355253703703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45941.355253703703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45941.355253703703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45941.355253703703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45941.355253703703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45941.355253703703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45941.355253703703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45941.355253703703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45941.355253703703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45941.355253703703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45941.355253703703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45941.355253703703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45941.355253703703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45941.355253703703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45941.355253703703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45941.355253703703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45941.355253703703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45941.355253703703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45941.355253703703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45941.355253703703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45941.355253703703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45941.355253703703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45941.355253703703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45941.355253703703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45941.355253703703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45941.355253703703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45941.355253703703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45941.355253703703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45941.355253703703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45941.355253703703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45941.355253703703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45941.355253703703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45941.355253703703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45941.355253703703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45941.355253703703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45941.355253703703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45941.355253703703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45941.355253703703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45941.355253703703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45941.355253703703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45941.355253703703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45941.355253703703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45941.355253703703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45941.355253703703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45941.355253703703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45941.355253703703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45941.355253703703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45941.355253703703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45941.355253703703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45941.355253703703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45941.355253703703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45941.355253703703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45941.355253703703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45941.355253703703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45941.355253703703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45941.355253703703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45941.355253703703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45941.355253703703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45941.355253703703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45941.355253703703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45941.355253703703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45941.355253703703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45941.355253703703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45941.355253703703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45941.355253703703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45941.355253703703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45941.355253703703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45941.355253703703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45941.355253703703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45941.355253703703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45941.355253703703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45941.355253703703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45941.355253703703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45941.355253703703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45941.355253703703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45941.355253703703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45941.355253703703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45941.355253703703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45941.355253703703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45941.355253703703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45941.355253703703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45941.355253703703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45941.355253703703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45941.355253703703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45941.355253703703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45941.355253703703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45941.355253703703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237.87453611110686</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1</v>
      </c>
      <c r="D3" s="129" t="s">
        <v>35912</v>
      </c>
      <c r="E3" s="104" t="s">
        <v>38964</v>
      </c>
      <c r="F3" s="131">
        <v>45941.000694444447</v>
      </c>
      <c r="G3" s="132">
        <f ca="1">IFERROR(NOW()-F3,"")</f>
        <v>0.35455925925634801</v>
      </c>
      <c r="H3" s="131">
        <v>45940.994768518518</v>
      </c>
      <c r="I3" s="127" t="str">
        <f>IFERROR(VLOOKUP(D3,DB!A:F,6,0),"")</f>
        <v>Generator-SG</v>
      </c>
      <c r="J3" s="127" t="str">
        <f>IFERROR(VLOOKUP(D3,DB!A:G,7,0),"")</f>
        <v>Dead</v>
      </c>
      <c r="K3" s="133" t="s">
        <v>39064</v>
      </c>
      <c r="L3" s="129" t="str">
        <f>IFERROR(VLOOKUP(D3,DB!A:I,9,0),"")</f>
        <v>Latis</v>
      </c>
    </row>
    <row r="4" spans="1:16" ht="15" customHeight="1">
      <c r="A4" s="127" t="s">
        <v>39065</v>
      </c>
      <c r="B4" s="127" t="str">
        <f>IFERROR(VLOOKUP(D4,DB!A:K,11,0),"")</f>
        <v>R4</v>
      </c>
      <c r="C4" s="128">
        <v>1</v>
      </c>
      <c r="D4" s="129" t="s">
        <v>27578</v>
      </c>
      <c r="E4" s="104" t="s">
        <v>38964</v>
      </c>
      <c r="F4" s="164">
        <v>45941.201597222222</v>
      </c>
      <c r="G4" s="132">
        <f ca="1">IFERROR(NOW()-F4,"")</f>
        <v>0.15365648148144828</v>
      </c>
      <c r="H4" s="131">
        <v>45941.195949074077</v>
      </c>
      <c r="I4" s="127" t="str">
        <f>IFERROR(VLOOKUP(D4,DB!A:F,6,0),"")</f>
        <v>SCECO</v>
      </c>
      <c r="J4" s="127" t="str">
        <f>IFERROR(VLOOKUP(D4,DB!A:G,7,0),"")</f>
        <v>Dead</v>
      </c>
      <c r="K4" s="133" t="s">
        <v>39066</v>
      </c>
      <c r="L4" s="129" t="str">
        <f>IFERROR(VLOOKUP(D4,DB!A:I,9,0),"")</f>
        <v>Latis</v>
      </c>
    </row>
    <row r="5" spans="1:16" ht="15" customHeight="1">
      <c r="A5" s="127" t="s">
        <v>39067</v>
      </c>
      <c r="B5" s="165" t="str">
        <f>IFERROR(VLOOKUP(D5,DB!A:K,11,0),"")</f>
        <v>R4</v>
      </c>
      <c r="C5" s="128">
        <v>1</v>
      </c>
      <c r="D5" s="129" t="s">
        <v>36357</v>
      </c>
      <c r="E5" s="130" t="s">
        <v>38964</v>
      </c>
      <c r="F5" s="164">
        <v>45941.334965277776</v>
      </c>
      <c r="G5" s="132">
        <f ca="1">IFERROR(NOW()-F5,"")</f>
        <v>2.0288425926992204E-2</v>
      </c>
      <c r="H5" s="131">
        <v>45941.329108796293</v>
      </c>
      <c r="I5" s="165" t="str">
        <f>IFERROR(VLOOKUP(D5,DB!A:F,6,0),"")</f>
        <v>SCECO</v>
      </c>
      <c r="J5" s="165" t="str">
        <f>IFERROR(VLOOKUP(D5,DB!A:G,7,0),"")</f>
        <v>NA</v>
      </c>
      <c r="K5" s="133" t="s">
        <v>39068</v>
      </c>
      <c r="L5" s="166" t="str">
        <f>IFERROR(VLOOKUP(D5,DB!A:I,9,0),"")</f>
        <v>Latis</v>
      </c>
    </row>
    <row r="6" spans="1:16" ht="15" customHeight="1">
      <c r="A6" s="127"/>
      <c r="B6" s="127" t="str">
        <f>IFERROR(VLOOKUP(D6,DB!A:K,11,0),"")</f>
        <v/>
      </c>
      <c r="C6" s="128"/>
      <c r="D6" s="99"/>
      <c r="E6" s="104"/>
      <c r="F6" s="131"/>
      <c r="G6" s="132">
        <f ca="1">IFERROR(NOW()-F6,"")</f>
        <v>45941.355253703703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45941.355253703703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45941.355253703703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45941.355253703703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45941.355253703703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45941.355253703703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45941.355253703703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45941.355253703703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45941.355253703703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45941.355253703703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45941.355253703703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45941.355253703703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45941.355253703703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45941.355253703703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45941.355253703703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45941.355253703703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45941.355253703703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45941.355253703703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45941.355253703703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45941.355253703703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45941.355253703703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45941.355253703703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45941.355253703703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45941.355253703703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45941.355253703703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45941.355253703703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45941.355253703703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45941.355253703703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45941.355253703703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45941.355253703703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45941.355253703703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45941.355253703703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45941.355253703703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45941.355253703703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45941.355253703703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45941.355253703703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45941.355253703703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45941.355253703703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45941.355253703703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45941.355253703703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45941.355253703703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45941.355253703703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45941.355253703703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45941.355253703703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45941.355253703703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45941.355253703703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45941.355253703703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45941.355253703703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45941.355253703703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45941.355253703703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45941.355253703703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45941.355253703703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45941.355253703703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45941.355253703703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45941.355253703703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45941.355253703703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45941.355253703703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45941.355253703703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45941.355253703703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45941.355253703703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45941.355253703703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45941.355253703703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45941.355253703703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45941.355253703703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45941.355253703703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45941.355253703703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45941.355253703703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45941.355253703703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45941.355253703703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45941.355253703703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45941.355253703703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45941.355253703703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45941.355253703703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45941.355253703703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45941.355253703703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45941.355253703703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45941.355253703703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45941.355253703703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45941.355253703703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45941.355253703703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45941.355253703703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45941.355253703703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45941.355253703703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45941.355253703703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45941.355253703703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45941.355253703703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45941.355253703703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45941.355253703703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45941.355253703703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45941.355253703703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45941.355253703703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45941.355253703703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45941.355253703703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45941.355253703703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45941.355253703703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45941.355253703703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45941.355253703703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45941.355253703703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45941.355253703703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45941.355253703703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45941.355253703703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45941.355253703703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45941.355253703703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45941.355253703703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45941.355253703703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45941.355253703703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45941.355253703703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45941.355253703703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45941.355253703703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45941.355253703703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45941.355253703703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45941.355253703703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45941.355253703703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45941.355253703703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45941.355253703703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45941.355253703703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45941.355253703703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45941.355253703703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45941.355253703703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45941.355253703703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45941.355253703703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45941.355253703703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45941.355253703703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45941.355253703703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45941.355253703703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45941.355253703703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45941.355253703703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45941.355253703703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45941.355253703703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45941.355253703703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45941.355253703703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45941.355253703703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45941.355253703703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45941.355253703703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45941.355253703703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45941.355253703703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45941.355253703703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45941.355253703703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45941.355253703703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45941.355253703703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45941.355253703703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45941.355253703703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45941.355253703703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45941.355253703703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45941.355253703703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45941.355253703703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45941.355253703703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45941.355253703703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45941.355253703703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45941.355253703703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45941.355253703703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45941.355253703703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45941.355253703703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45941.355253703703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45941.355253703703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45941.355253703703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45941.355253703703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45941.355253703703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45941.355253703703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45941.355253703703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45941.355253703703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45941.355253703703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45941.355253703703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45941.355253703703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45941.355253703703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45941.355253703703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45941.355253703703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45941.355253703703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45941.355253703703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45941.355253703703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45941.355253703703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45941.355253703703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45941.355253703703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45941.355253703703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45941.355253703703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45941.355253703703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45941.355253703703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45941.355253703703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45941.355253703703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45941.355253703703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45941.355253703703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45941.355253703703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45941.355253703703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45941.355253703703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45941.355253703703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45941.355253703703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45941.355253703703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45941.355253703703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45941.355253703703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45941.355253703703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45941.355253703703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45941.355253703703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45941.355253703703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45941.355253703703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45941.355253703703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45941.355253703703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45941.355253703703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45941.355253703703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45941.355253703703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45941.355253703703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45941.355253703703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45941.355253703703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45941.355253703703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45941.355253703703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45941.355253703703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45941.355253703703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45941.355253703703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45941.355253703703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45941.355253703703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45941.355253703703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45941.355253703703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45941.355253703703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45941.355253703703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45941.355253703703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45941.355253703703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45941.355253703703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45941.355253703703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45941.355253703703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45941.355253703703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45941.355253703703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45941.355253703703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45941.355253703703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45941.355253703703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45941.355253703703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45941.355253703703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45941.355253703703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45941.355253703703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45941.355253703703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45941.355253703703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45941.355253703703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45941.355253703703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45941.355253703703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45941.355253703703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45941.355253703703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45941.355253703703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45941.355253703703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45941.355253703703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45941.355253703703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45941.355253703703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45941.355253703703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45941.355253703703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45941.355253703703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45941.355253703703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45941.355253703703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45941.355253703703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45941.355253703703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45941.355253703703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45941.355253703703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45941.355253703703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45941.355253703703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45941.355253703703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45941.355253703703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45941.355253703703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45941.355253703703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45941.355253703703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45941.355253703703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45941.355253703703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45941.355253703703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45941.355253703703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45941.355253703703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45941.355253703703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45941.355253703703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45941.355253703703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45941.355253703703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45941.355253703703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45941.355253703703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45941.355253703703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45941.355253703703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45941.355253703703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45941.355253703703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45941.355253703703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45941.355253703703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45941.355253703703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45941.355253703703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45941.355253703703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45941.355253703703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45941.355253703703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45941.355253703703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45941.355253703703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45941.355253703703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45941.355253703703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45941.355253703703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45941.355253703703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45941.355253703703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45941.355253703703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45941.355253703703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45941.355253703703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45941.355253703703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45941.355253703703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45941.355253703703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45941.355253703703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45941.355253703703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45941.355253703703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45941.355253703703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45941.355253703703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45941.355253703703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45941.355253703703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45941.355253703703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45941.355253703703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45941.355253703703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45941.355253703703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45941.355253703703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45941.355253703703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45941.355253703703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45941.355253703703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45941.355253703703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45941.355253703703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45941.355253703703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45941.355253703703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45941.355253703703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45941.355253703703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45941.355253703703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45941.355253703703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45941.355253703703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45941.355253703703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45941.355253703703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45941.355253703703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45941.355253703703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45941.355253703703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45941.355253703703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45941.355253703703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45941.355253703703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45941.355253703703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45941.355253703703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45941.355253703703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45941.355253703703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45941.355253703703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45941.355253703703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45941.355253703703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45941.355253703703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45941.355253703703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45941.355253703703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45941.355253703703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45941.355253703703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45941.355253703703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45941.355253703703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45941.355253703703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45941.355253703703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45941.355253703703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45941.355253703703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45941.355253703703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45941.355253703703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45941.355253703703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45941.355253703703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45941.355253703703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45941.355253703703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45941.355253703703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45941.355253703703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45941.355253703703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45941.355253703703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45941.355253703703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45941.355253703703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45941.355253703703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45941.355253703703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45941.355253703703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45941.355253703703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45941.355253703703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45941.355253703703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45941.355253703703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45941.355253703703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45941.355253703703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45941.355253703703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45941.355253703703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45941.355253703703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45941.355253703703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45941.355253703703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45941.355253703703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45941.355253703703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45941.355253703703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45941.355253703703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45941.355253703703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45941.355253703703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45941.355253703703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45941.355253703703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45941.355253703703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45941.355253703703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45941.355253703703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45941.355253703703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45941.355253703703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45941.355253703703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45941.355253703703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45941.355253703703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45941.355253703703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45941.355253703703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45941.355253703703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45941.355253703703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45941.355253703703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45941.355253703703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45941.355253703703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45941.355253703703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45941.355253703703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45941.355253703703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45941.355253703703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45941.355253703703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45941.355253703703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45941.355253703703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45941.355253703703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45941.355253703703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45941.355253703703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45941.355253703703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45941.355253703703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45941.355253703703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45941.355253703703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45941.355253703703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45941.355253703703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45941.355253703703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45941.355253703703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45941.355253703703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45941.355253703703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45941.355253703703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45941.355253703703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45941.355253703703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45941.355253703703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45941.355253703703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45941.355253703703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45941.355253703703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45941.355253703703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45941.355253703703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45941.355253703703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45941.355253703703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45941.355253703703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45941.355253703703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45941.355253703703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45941.355253703703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45941.355253703703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45941.355253703703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45941.355253703703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45941.355253703703</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45941.355253703703</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4" sqref="K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39069</v>
      </c>
      <c r="B2" s="37" t="str">
        <f>IFERROR(VLOOKUP(D2,DB!A:K,11,0),"")</f>
        <v>R5</v>
      </c>
      <c r="C2" s="37">
        <v>3</v>
      </c>
      <c r="D2" s="126" t="s">
        <v>36000</v>
      </c>
      <c r="E2" s="37" t="s">
        <v>38964</v>
      </c>
      <c r="F2" s="38">
        <v>45891.832060185188</v>
      </c>
      <c r="G2" s="160">
        <f ca="1">IFERROR(NOW()-F2,"")</f>
        <v>49.523193518514745</v>
      </c>
      <c r="H2" s="38">
        <v>45891.790393518517</v>
      </c>
      <c r="I2" s="37" t="str">
        <f>IFERROR(VLOOKUP(D2,DB!A:F,6,0),"")</f>
        <v>Generator-SG</v>
      </c>
      <c r="J2" s="37" t="str">
        <f>IFERROR(VLOOKUP(D2,DB!A:G,7,0),"")</f>
        <v>Vandalized</v>
      </c>
      <c r="K2" s="37" t="s">
        <v>39070</v>
      </c>
      <c r="L2" s="37" t="str">
        <f>IFERROR(VLOOKUP(D2,DB!A:I,9,0),"")</f>
        <v>Latis</v>
      </c>
      <c r="M2" s="125"/>
    </row>
    <row r="3" spans="1:13" ht="30.75">
      <c r="A3" s="37" t="s">
        <v>39071</v>
      </c>
      <c r="B3" s="37" t="str">
        <f>IFERROR(VLOOKUP(D3,DB!A:K,11,0),"")</f>
        <v>R5</v>
      </c>
      <c r="C3" s="37">
        <v>1</v>
      </c>
      <c r="D3" s="37" t="s">
        <v>31295</v>
      </c>
      <c r="E3" s="37" t="s">
        <v>38969</v>
      </c>
      <c r="F3" s="38">
        <v>45926.188877314817</v>
      </c>
      <c r="G3" s="160">
        <f t="shared" ref="G3" ca="1" si="0">IFERROR(NOW()-F3,"")</f>
        <v>15.16637638888642</v>
      </c>
      <c r="H3" s="38">
        <v>45926.158159722225</v>
      </c>
      <c r="I3" s="37" t="str">
        <f>IFERROR(VLOOKUP(D3,DB!A:F,6,0),"")</f>
        <v>SCECO</v>
      </c>
      <c r="J3" s="37" t="str">
        <f>IFERROR(VLOOKUP(D3,DB!A:G,7,0),"")</f>
        <v>Good</v>
      </c>
      <c r="K3" s="37" t="s">
        <v>39072</v>
      </c>
      <c r="L3" s="37" t="str">
        <f>IFERROR(VLOOKUP(D3,DB!A:I,9,0),"")</f>
        <v>Latis</v>
      </c>
      <c r="M3" s="125"/>
    </row>
    <row r="4" spans="1:13" ht="15">
      <c r="A4" s="37" t="s">
        <v>39073</v>
      </c>
      <c r="B4" s="37" t="str">
        <f>IFERROR(VLOOKUP(D4,DB!A:K,11,0),"")</f>
        <v>R5</v>
      </c>
      <c r="C4" s="37">
        <v>1</v>
      </c>
      <c r="D4" s="37" t="s">
        <v>38496</v>
      </c>
      <c r="E4" s="37" t="s">
        <v>38964</v>
      </c>
      <c r="F4" s="38">
        <v>45941.347326388888</v>
      </c>
      <c r="G4" s="39">
        <f t="shared" ref="G4:G6" ca="1" si="1">IFERROR(NOW()-F4,"")</f>
        <v>7.9273148148786277E-3</v>
      </c>
      <c r="H4" s="38">
        <v>45941.34107638889</v>
      </c>
      <c r="I4" s="37" t="str">
        <f>IFERROR(VLOOKUP(D4,DB!A:F,6,0),"")</f>
        <v>SCECO</v>
      </c>
      <c r="J4" s="37" t="str">
        <f>IFERROR(VLOOKUP(D4,DB!A:G,7,0),"")</f>
        <v>Haj Removal</v>
      </c>
      <c r="K4" s="37" t="s">
        <v>39074</v>
      </c>
      <c r="L4" s="37" t="str">
        <f>IFERROR(VLOOKUP(D4,DB!A:I,9,0),"")</f>
        <v>Latis</v>
      </c>
    </row>
    <row r="5" spans="1:13" ht="15">
      <c r="A5" s="37"/>
      <c r="B5" s="37" t="str">
        <f>IFERROR(VLOOKUP(D5,DB!A:K,11,0),"")</f>
        <v/>
      </c>
      <c r="C5" s="37"/>
      <c r="D5" s="37"/>
      <c r="E5" s="37"/>
      <c r="F5" s="38"/>
      <c r="G5" s="39">
        <f t="shared" ca="1" si="1"/>
        <v>45941.355253703703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45941.355253703703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45941.355253703703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45941.355253703703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45941.355253703703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45941.355253703703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45941.355253703703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45941.355253703703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45941.355253703703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45941.355253703703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45941.355253703703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45941.355253703703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45941.355253703703</v>
      </c>
      <c r="H17" s="38"/>
      <c r="I17" s="37" t="str">
        <f>IFERROR(VLOOKUP(D17,DB!A:F,6,0),"")</f>
        <v/>
      </c>
      <c r="J17" s="37" t="str">
        <f>IFERROR(VLOOKUP(D17,DB!A:G,7,0),"")</f>
        <v/>
      </c>
      <c r="K17" s="37"/>
      <c r="L17" s="37" t="str">
        <f>IFERROR(VLOOKUP(D17,DB!A:I,9,0),"")</f>
        <v/>
      </c>
    </row>
    <row r="18" spans="1:12" ht="15">
      <c r="A18" s="84"/>
      <c r="B18" s="84" t="str">
        <f>IFERROR(VLOOKUP(D18,DB!A:K,11,0),"")</f>
        <v/>
      </c>
      <c r="C18" s="84"/>
      <c r="D18" s="84"/>
      <c r="E18" s="84"/>
      <c r="F18" s="123"/>
      <c r="G18" s="124">
        <f t="shared" ca="1" si="2"/>
        <v>45941.355253703703</v>
      </c>
      <c r="H18" s="123"/>
      <c r="I18" s="84" t="str">
        <f>IFERROR(VLOOKUP(D18,DB!A:F,6,0),"")</f>
        <v/>
      </c>
      <c r="J18" s="84" t="str">
        <f>IFERROR(VLOOKUP(D18,DB!A:G,7,0),"")</f>
        <v/>
      </c>
      <c r="K18" s="84"/>
      <c r="L18" s="84" t="str">
        <f>IFERROR(VLOOKUP(D18,DB!A:I,9,0),"")</f>
        <v/>
      </c>
    </row>
    <row r="19" spans="1:12" ht="15">
      <c r="A19" s="37"/>
      <c r="B19" s="37" t="str">
        <f>IFERROR(VLOOKUP(D19,DB!A:K,11,0),"")</f>
        <v/>
      </c>
      <c r="C19" s="37"/>
      <c r="D19" s="37"/>
      <c r="E19" s="37"/>
      <c r="F19" s="38"/>
      <c r="G19" s="39">
        <f t="shared" ca="1" si="2"/>
        <v>45941.355253703703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45941.355253703703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45941.355253703703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45941.355253703703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45941.355253703703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45941.355253703703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45941.355253703703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45941.355253703703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45941.355253703703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45941.355253703703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45941.355253703703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45941.355253703703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45941.355253703703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45941.355253703703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45941.355253703703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45941.355253703703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45941.355253703703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45941.355253703703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45941.355253703703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45941.355253703703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45941.355253703703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45941.355253703703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45941.355253703703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45941.355253703703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45941.355253703703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45941.355253703703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45941.355253703703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45941.355253703703</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45941.355253703703</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45941.355253703703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45941.355253703703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45941.355253703703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45941.355253703703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45941.355253703703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45941.355253703703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45941.355253703703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45941.355253703703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45941.355253703703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45941.355253703703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45941.355253703703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45941.355253703703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45941.355253703703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45941.355253703703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45941.355253703703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45941.355253703703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45941.355253703703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45941.355253703703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45941.355253703703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45941.355253703703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45941.355253703703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45941.355253703703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45941.355253703703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45941.355253703703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45941.355253703703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45941.355253703703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45941.355253703703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45941.355253703703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45941.355253703703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45941.355253703703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45941.355253703703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45941.355253703703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45941.355253703703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45941.355253703703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45941.355253703703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45941.355253703703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45941.355253703703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45941.355253703703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45941.355253703703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45941.355253703703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45941.355253703703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45941.355253703703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45941.355253703703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45941.355253703703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45941.355253703703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45941.355253703703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45941.355253703703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45941.355253703703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45941.355253703703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45941.355253703703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45941.355253703703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45941.355253703703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45941.355253703703</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45941.355253703703</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39075</v>
      </c>
      <c r="B2" s="149" t="s">
        <v>5398</v>
      </c>
      <c r="C2" s="148">
        <v>1</v>
      </c>
      <c r="D2" s="149" t="s">
        <v>34463</v>
      </c>
      <c r="E2" s="148" t="s">
        <v>39076</v>
      </c>
      <c r="F2" s="150">
        <v>45926.772847222222</v>
      </c>
      <c r="G2" s="151">
        <f ca="1">IFERROR(NOW()-F2,"-")</f>
        <v>14.582406481480575</v>
      </c>
      <c r="H2" s="152">
        <v>45927.449074074102</v>
      </c>
      <c r="I2" s="149" t="str">
        <f>IFERROR(VLOOKUP(D2,DB!A:F,6,0),"")</f>
        <v>SCECO</v>
      </c>
      <c r="J2" s="149" t="str">
        <f>IFERROR(VLOOKUP(D2,DB!A:G,7,0),"")</f>
        <v>Weak</v>
      </c>
      <c r="K2" s="148" t="s">
        <v>39077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39078</v>
      </c>
      <c r="B3" s="149" t="str">
        <f>IFERROR(VLOOKUP(D3,DB!A:K,11,0),"")</f>
        <v>R6</v>
      </c>
      <c r="C3" s="148">
        <v>1</v>
      </c>
      <c r="D3" s="149" t="s">
        <v>34282</v>
      </c>
      <c r="E3" s="148" t="s">
        <v>38964</v>
      </c>
      <c r="F3" s="152">
        <v>45939.529062499998</v>
      </c>
      <c r="G3" s="151">
        <f ca="1">IFERROR(NOW()-F3,"-")</f>
        <v>1.8261912037050934</v>
      </c>
      <c r="H3" s="152">
        <v>45927.987534722219</v>
      </c>
      <c r="I3" s="149" t="str">
        <f>IFERROR(VLOOKUP(D3,DB!A:F,6,0),"")</f>
        <v>SCECO</v>
      </c>
      <c r="J3" s="149" t="str">
        <f>IFERROR(VLOOKUP(D3,DB!A:G,7,0),"")</f>
        <v>Vandalized</v>
      </c>
      <c r="K3" s="148" t="s">
        <v>39079</v>
      </c>
      <c r="L3" s="149" t="str">
        <f>IFERROR(VLOOKUP(D3,DB!A:I,9,0),"")</f>
        <v>Latis</v>
      </c>
    </row>
    <row r="4" spans="1:16383" ht="31.5" customHeight="1">
      <c r="A4" s="148" t="s">
        <v>39080</v>
      </c>
      <c r="B4" s="149" t="s">
        <v>5398</v>
      </c>
      <c r="C4" s="148">
        <v>1</v>
      </c>
      <c r="D4" s="149" t="s">
        <v>32861</v>
      </c>
      <c r="E4" s="148" t="s">
        <v>39076</v>
      </c>
      <c r="F4" s="150">
        <v>45933.880972222221</v>
      </c>
      <c r="G4" s="151">
        <f ca="1">IFERROR(NOW()-F4,"-")</f>
        <v>7.4742814814817393</v>
      </c>
      <c r="H4" s="152">
        <v>45929.455266203702</v>
      </c>
      <c r="I4" s="149" t="str">
        <f>IFERROR(VLOOKUP(D4,DB!A:F,6,0),"")</f>
        <v>SCECO</v>
      </c>
      <c r="J4" s="149" t="str">
        <f>IFERROR(VLOOKUP(D4,DB!A:G,7,0),"")</f>
        <v>In progress</v>
      </c>
      <c r="K4" s="148" t="s">
        <v>39081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39082</v>
      </c>
      <c r="B5" s="149" t="s">
        <v>5398</v>
      </c>
      <c r="C5" s="148">
        <v>1</v>
      </c>
      <c r="D5" s="149" t="s">
        <v>33408</v>
      </c>
      <c r="E5" s="148" t="s">
        <v>38964</v>
      </c>
      <c r="F5" s="150">
        <v>45941.023958333331</v>
      </c>
      <c r="G5" s="151">
        <f ca="1">IFERROR(NOW()-F5,"-")</f>
        <v>0.33129537037166301</v>
      </c>
      <c r="H5" s="152">
        <v>45934.470231481479</v>
      </c>
      <c r="I5" s="149" t="str">
        <f>IFERROR(VLOOKUP(D5,DB!A:F,6,0),"")</f>
        <v>SCECO</v>
      </c>
      <c r="J5" s="149" t="str">
        <f>IFERROR(VLOOKUP(D5,DB!A:G,7,0),"")</f>
        <v>Dead</v>
      </c>
      <c r="K5" s="148" t="s">
        <v>39081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39083</v>
      </c>
      <c r="B6" s="148" t="str">
        <f>IFERROR(VLOOKUP(D6,DB!A:K,11,0),"")</f>
        <v>R6</v>
      </c>
      <c r="C6" s="148">
        <v>2</v>
      </c>
      <c r="D6" s="148" t="s">
        <v>31933</v>
      </c>
      <c r="E6" s="148" t="s">
        <v>38964</v>
      </c>
      <c r="F6" s="150">
        <v>45941.318576388891</v>
      </c>
      <c r="G6" s="151">
        <f ca="1">IFERROR(NOW()-F6,"-")</f>
        <v>3.6677314812550321E-2</v>
      </c>
      <c r="H6" s="152">
        <v>45941.283668981479</v>
      </c>
      <c r="I6" s="148" t="str">
        <f>IFERROR(VLOOKUP(D6,DB!A:F,6,0),"")</f>
        <v>SCECO</v>
      </c>
      <c r="J6" s="148" t="str">
        <f>IFERROR(VLOOKUP(D6,DB!A:G,7,0),"")</f>
        <v>Dead</v>
      </c>
      <c r="K6" s="148" t="s">
        <v>39084</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39085</v>
      </c>
      <c r="B7" s="148" t="str">
        <f>IFERROR(VLOOKUP(D7,DB!A:K,11,0),"")</f>
        <v>R6</v>
      </c>
      <c r="C7" s="148">
        <v>4</v>
      </c>
      <c r="D7" s="148" t="s">
        <v>38903</v>
      </c>
      <c r="E7" s="148" t="s">
        <v>38964</v>
      </c>
      <c r="F7" s="150">
        <v>45941.32471064815</v>
      </c>
      <c r="G7" s="151">
        <f ca="1">IFERROR(NOW()-F7,"-")</f>
        <v>3.0543055552698206E-2</v>
      </c>
      <c r="H7" s="152">
        <v>45941.314340277779</v>
      </c>
      <c r="I7" s="148" t="str">
        <f>IFERROR(VLOOKUP(D7,DB!A:F,6,0),"")</f>
        <v>SCECO</v>
      </c>
      <c r="J7" s="148" t="str">
        <f>IFERROR(VLOOKUP(D7,DB!A:G,7,0),"")</f>
        <v>Dead</v>
      </c>
      <c r="K7" s="148" t="s">
        <v>39086</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1">
        <f ca="1">IFERROR(NOW()-F8,"-")</f>
        <v>45941.355253703703</v>
      </c>
      <c r="H8" s="113"/>
      <c r="I8" s="156" t="str">
        <f>IFERROR(VLOOKUP(D8,DB!A:F,6,0),"")</f>
        <v/>
      </c>
      <c r="J8" s="156" t="str">
        <f>IFERROR(VLOOKUP(D8,DB!A:G,7,0),"")</f>
        <v/>
      </c>
      <c r="K8" s="158"/>
      <c r="L8" s="157" t="str">
        <f>IFERROR(VLOOKUP(D8,DB!A:I,9,0),"")</f>
        <v/>
      </c>
    </row>
    <row r="9" spans="1:16383" ht="31.5" customHeight="1">
      <c r="A9" s="110"/>
      <c r="B9" s="156" t="str">
        <f>IFERROR(VLOOKUP(D9,DB!A:K,11,0),"")</f>
        <v/>
      </c>
      <c r="C9" s="156"/>
      <c r="D9" s="156"/>
      <c r="E9" s="157"/>
      <c r="F9" s="113"/>
      <c r="G9" s="151">
        <f ca="1">IFERROR(NOW()-F9,"-")</f>
        <v>45941.355253703703</v>
      </c>
      <c r="H9" s="113"/>
      <c r="I9" s="156" t="str">
        <f>IFERROR(VLOOKUP(D9,DB!A:F,6,0),"")</f>
        <v/>
      </c>
      <c r="J9" s="156" t="str">
        <f>IFERROR(VLOOKUP(D9,DB!A:G,7,0),"")</f>
        <v/>
      </c>
      <c r="K9" s="158"/>
      <c r="L9" s="157" t="str">
        <f>IFERROR(VLOOKUP(D9,DB!A:I,9,0),"")</f>
        <v/>
      </c>
    </row>
    <row r="10" spans="1:16383" ht="31.5" customHeight="1">
      <c r="A10" s="110"/>
      <c r="B10" s="109" t="str">
        <f>IFERROR(VLOOKUP(D10,DB!A:K,11,0),"")</f>
        <v/>
      </c>
      <c r="C10" s="111"/>
      <c r="D10" s="109"/>
      <c r="E10" s="112"/>
      <c r="F10" s="113"/>
      <c r="G10" s="81">
        <f ca="1">IFERROR(NOW()-F10,"-")</f>
        <v>45941.355253703703</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45941.355253703703</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45941.355253703703</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45941.355253703703</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45941.355253703703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45941.355253703703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45941.355253703703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45941.355253703703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45941.355253703703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45941.355253703703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45941.355253703703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45941.355253703703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45941.355253703703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45941.355253703703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45941.355253703703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45941.355253703703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45941.355253703703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45941.355253703703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45941.355253703703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45941.355253703703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45941.355253703703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45941.355253703703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45941.355253703703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45941.355253703703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45941.355253703703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45941.355253703703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45941.355253703703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45941.355253703703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45941.355253703703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45941.355253703703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45941.355253703703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45941.355253703703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45941.355253703703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45941.355253703703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45941.355253703703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45941.355253703703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45941.355253703703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45941.355253703703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45941.355253703703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45941.355253703703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45941.355253703703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45941.355253703703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45941.355253703703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45941.355253703703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45941.355253703703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45941.355253703703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45941.355253703703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45941.355253703703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45941.355253703703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45941.355253703703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45941.355253703703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45941.355253703703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45941.355253703703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45941.355253703703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45941.355253703703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45941.355253703703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45941.355253703703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45941.355253703703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45941.355253703703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45941.355253703703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45941.355253703703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45941.355253703703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45941.355253703703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45941.355253703703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45941.355253703703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45941.355253703703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45941.355253703703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45941.355253703703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45941.355253703703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45941.355253703703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45941.355253703703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45941.355253703703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45941.355253703703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45941.355253703703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45941.355253703703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45941.355253703703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45941.355253703703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45941.355253703703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45941.355253703703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45941.355253703703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45941.355253703703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45941.355253703703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45941.355253703703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45941.355253703703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45941.355253703703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45941.355253703703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45941.355253703703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45941.355253703703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45941.355253703703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45941.355253703703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45941.355253703703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45941.355253703703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45941.355253703703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45941.355253703703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45941.355253703703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45941.355253703703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45941.355253703703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45941.355253703703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45941.355253703703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45941.355253703703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45941.355253703703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45941.355253703703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45941.355253703703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45941.355253703703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45941.355253703703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45941.355253703703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45941.355253703703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45941.355253703703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45941.355253703703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45941.355253703703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45941.355253703703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45941.355253703703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45941.355253703703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45941.355253703703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45941.355253703703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45941.355253703703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45941.355253703703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45941.355253703703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45941.355253703703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45941.355253703703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45941.355253703703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45941.355253703703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45941.355253703703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45941.355253703703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45941.355253703703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45941.355253703703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45941.355253703703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45941.355253703703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45941.355253703703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45941.355253703703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45941.355253703703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45941.355253703703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45941.355253703703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45941.355253703703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45941.355253703703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45941.355253703703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45941.355253703703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45941.355253703703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45941.355253703703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45941.355253703703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45941.355253703703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45941.355253703703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45941.355253703703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45941.355253703703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45941.355253703703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45941.355253703703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45941.355253703703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45941.355253703703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45941.355253703703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45941.355253703703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45941.355253703703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45941.355253703703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45941.355253703703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45941.355253703703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45941.355253703703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45941.355253703703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45941.355253703703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45941.355253703703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45941.355253703703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45941.355253703703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45941.355253703703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45941.355253703703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45941.355253703703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45941.355253703703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45941.355253703703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45941.355253703703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45941.355253703703</v>
      </c>
      <c r="H176" s="113"/>
      <c r="I176" s="109" t="str">
        <f>IFERROR(VLOOKUP(D176,DB!A:F,6,0),"")</f>
        <v/>
      </c>
      <c r="J176" s="108" t="str">
        <f>IFERROR(VLOOKUP(D176,DB!A:G,7,0),"")</f>
        <v/>
      </c>
      <c r="K176" s="114"/>
      <c r="L176" s="115" t="str">
        <f>IFERROR(VLOOKUP(D176,DB!A:I,9,0),"")</f>
        <v/>
      </c>
    </row>
  </sheetData>
  <dataValidations count="2">
    <dataValidation allowBlank="1" showInputMessage="1" showErrorMessage="1" sqref="E1" xr:uid="{380493DB-286A-4683-AF55-C78F04945A49}"/>
    <dataValidation type="list" allowBlank="1" showInputMessage="1" showErrorMessage="1" sqref="E3 E5: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2025-10-11T05:34:08Z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